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5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6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205$\doc\090　博物館\公の施設基本情報・アンケート（来館者満足度調査）\R4予定\"/>
    </mc:Choice>
  </mc:AlternateContent>
  <bookViews>
    <workbookView xWindow="0" yWindow="0" windowWidth="20490" windowHeight="7680"/>
  </bookViews>
  <sheets>
    <sheet name="狭山池博　R3アンケート調査結果" sheetId="1" r:id="rId1"/>
  </sheets>
  <definedNames>
    <definedName name="_xlnm.Print_Area" localSheetId="0">'狭山池博　R3アンケート調査結果'!$A$1:$L$333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1" i="1" l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C283" i="1"/>
  <c r="D282" i="1"/>
  <c r="D281" i="1"/>
  <c r="D280" i="1"/>
  <c r="D279" i="1"/>
  <c r="D278" i="1"/>
  <c r="D277" i="1"/>
  <c r="C268" i="1"/>
  <c r="D267" i="1"/>
  <c r="D266" i="1"/>
  <c r="D265" i="1"/>
  <c r="D264" i="1"/>
  <c r="D263" i="1"/>
  <c r="D262" i="1"/>
  <c r="D261" i="1"/>
  <c r="D260" i="1"/>
  <c r="D259" i="1"/>
  <c r="D258" i="1"/>
  <c r="C251" i="1"/>
  <c r="D250" i="1"/>
  <c r="D249" i="1"/>
  <c r="D248" i="1"/>
  <c r="D247" i="1"/>
  <c r="D246" i="1"/>
  <c r="D245" i="1"/>
  <c r="D244" i="1"/>
  <c r="D243" i="1"/>
  <c r="D242" i="1"/>
  <c r="C234" i="1"/>
  <c r="D233" i="1" s="1"/>
  <c r="C222" i="1"/>
  <c r="D221" i="1" s="1"/>
  <c r="D214" i="1"/>
  <c r="C194" i="1"/>
  <c r="D193" i="1" s="1"/>
  <c r="D188" i="1"/>
  <c r="D186" i="1"/>
  <c r="D183" i="1"/>
  <c r="D180" i="1"/>
  <c r="D178" i="1"/>
  <c r="D176" i="1"/>
  <c r="D174" i="1"/>
  <c r="D172" i="1"/>
  <c r="D159" i="1"/>
  <c r="D158" i="1"/>
  <c r="D157" i="1"/>
  <c r="D156" i="1"/>
  <c r="D155" i="1"/>
  <c r="D154" i="1"/>
  <c r="D153" i="1"/>
  <c r="D152" i="1"/>
  <c r="D151" i="1"/>
  <c r="D150" i="1"/>
  <c r="D135" i="1"/>
  <c r="D134" i="1"/>
  <c r="D133" i="1"/>
  <c r="D132" i="1"/>
  <c r="D131" i="1"/>
  <c r="C116" i="1"/>
  <c r="D115" i="1" s="1"/>
  <c r="D113" i="1"/>
  <c r="D111" i="1"/>
  <c r="C95" i="1"/>
  <c r="D93" i="1" s="1"/>
  <c r="D94" i="1"/>
  <c r="D92" i="1"/>
  <c r="D90" i="1"/>
  <c r="D89" i="1"/>
  <c r="D88" i="1"/>
  <c r="D87" i="1"/>
  <c r="D86" i="1"/>
  <c r="C73" i="1"/>
  <c r="D72" i="1" s="1"/>
  <c r="D71" i="1"/>
  <c r="C58" i="1"/>
  <c r="D56" i="1" s="1"/>
  <c r="D57" i="1"/>
  <c r="C43" i="1"/>
  <c r="D42" i="1" s="1"/>
  <c r="C27" i="1"/>
  <c r="D25" i="1" s="1"/>
  <c r="C12" i="1"/>
  <c r="D11" i="1" s="1"/>
  <c r="D10" i="1"/>
  <c r="D8" i="1"/>
  <c r="D39" i="1" l="1"/>
  <c r="D26" i="1"/>
  <c r="D41" i="1"/>
  <c r="D69" i="1"/>
  <c r="D91" i="1"/>
  <c r="D109" i="1"/>
  <c r="D321" i="1"/>
  <c r="D40" i="1"/>
  <c r="D43" i="1" s="1"/>
  <c r="D191" i="1"/>
  <c r="D110" i="1"/>
  <c r="D114" i="1"/>
  <c r="D173" i="1"/>
  <c r="D177" i="1"/>
  <c r="D182" i="1"/>
  <c r="D187" i="1"/>
  <c r="D192" i="1"/>
  <c r="D218" i="1"/>
  <c r="D95" i="1"/>
  <c r="D251" i="1"/>
  <c r="D9" i="1"/>
  <c r="D12" i="1" s="1"/>
  <c r="D70" i="1"/>
  <c r="D73" i="1" s="1"/>
  <c r="D112" i="1"/>
  <c r="D116" i="1"/>
  <c r="D171" i="1"/>
  <c r="D175" i="1"/>
  <c r="D179" i="1"/>
  <c r="D184" i="1"/>
  <c r="D190" i="1"/>
  <c r="D211" i="1"/>
  <c r="D215" i="1"/>
  <c r="D219" i="1"/>
  <c r="D23" i="1"/>
  <c r="D54" i="1"/>
  <c r="D24" i="1"/>
  <c r="D55" i="1"/>
  <c r="D181" i="1"/>
  <c r="D185" i="1"/>
  <c r="D189" i="1"/>
  <c r="D212" i="1"/>
  <c r="D216" i="1"/>
  <c r="D220" i="1"/>
  <c r="D232" i="1"/>
  <c r="D234" i="1" s="1"/>
  <c r="D213" i="1"/>
  <c r="D217" i="1"/>
  <c r="D58" i="1" l="1"/>
  <c r="D222" i="1"/>
  <c r="D194" i="1"/>
  <c r="D27" i="1"/>
</calcChain>
</file>

<file path=xl/sharedStrings.xml><?xml version="1.0" encoding="utf-8"?>
<sst xmlns="http://schemas.openxmlformats.org/spreadsheetml/2006/main" count="207" uniqueCount="151">
  <si>
    <t>令和３年度　来館者アンケート集計結果</t>
    <rPh sb="0" eb="2">
      <t>レイワ</t>
    </rPh>
    <rPh sb="3" eb="5">
      <t>ネンド</t>
    </rPh>
    <rPh sb="6" eb="9">
      <t>ライカンシャ</t>
    </rPh>
    <rPh sb="14" eb="16">
      <t>シュウケイ</t>
    </rPh>
    <rPh sb="16" eb="18">
      <t>ケッカ</t>
    </rPh>
    <phoneticPr fontId="3"/>
  </si>
  <si>
    <t>　１．狭山池博物館の利用にあたっての満足度をお聞かせください。（無回答を除く）</t>
    <rPh sb="3" eb="6">
      <t>サヤマイケ</t>
    </rPh>
    <rPh sb="6" eb="9">
      <t>ハクブツカン</t>
    </rPh>
    <rPh sb="10" eb="12">
      <t>リヨウ</t>
    </rPh>
    <rPh sb="18" eb="21">
      <t>マンゾクド</t>
    </rPh>
    <rPh sb="23" eb="24">
      <t>キ</t>
    </rPh>
    <rPh sb="32" eb="35">
      <t>ムカイトウ</t>
    </rPh>
    <rPh sb="36" eb="37">
      <t>ノゾ</t>
    </rPh>
    <phoneticPr fontId="3"/>
  </si>
  <si>
    <t>（１）館全体の雰囲気はどうでしたか。</t>
    <rPh sb="3" eb="4">
      <t>カン</t>
    </rPh>
    <rPh sb="4" eb="6">
      <t>ゼンタイ</t>
    </rPh>
    <rPh sb="7" eb="10">
      <t>フンイキ</t>
    </rPh>
    <phoneticPr fontId="3"/>
  </si>
  <si>
    <t>回答（件）</t>
    <rPh sb="0" eb="2">
      <t>カイトウ</t>
    </rPh>
    <rPh sb="3" eb="4">
      <t>ケン</t>
    </rPh>
    <phoneticPr fontId="3"/>
  </si>
  <si>
    <t>割合</t>
    <rPh sb="0" eb="2">
      <t>ワリアイ</t>
    </rPh>
    <phoneticPr fontId="3"/>
  </si>
  <si>
    <t>満足</t>
  </si>
  <si>
    <t>どちらかといえば満足</t>
  </si>
  <si>
    <t>どちらかといえば不満</t>
  </si>
  <si>
    <t>不満</t>
  </si>
  <si>
    <t>総計</t>
  </si>
  <si>
    <t>（２）展示内容はどうでしたか。</t>
    <rPh sb="3" eb="5">
      <t>テンジ</t>
    </rPh>
    <rPh sb="5" eb="7">
      <t>ナイヨウ</t>
    </rPh>
    <phoneticPr fontId="3"/>
  </si>
  <si>
    <t>（３）スタッフの対応はどうでしたか。</t>
    <rPh sb="8" eb="10">
      <t>タイオウ</t>
    </rPh>
    <phoneticPr fontId="3"/>
  </si>
  <si>
    <t>どちらかといえば不満</t>
    <phoneticPr fontId="3"/>
  </si>
  <si>
    <t>不満</t>
    <phoneticPr fontId="3"/>
  </si>
  <si>
    <t>（４）館の施設・設備はどうでしたか。</t>
    <rPh sb="3" eb="4">
      <t>カン</t>
    </rPh>
    <rPh sb="5" eb="7">
      <t>シセツ</t>
    </rPh>
    <rPh sb="8" eb="10">
      <t>セツビ</t>
    </rPh>
    <phoneticPr fontId="3"/>
  </si>
  <si>
    <t>（５）交通の便はどうでしたか。</t>
    <rPh sb="3" eb="5">
      <t>コウツウ</t>
    </rPh>
    <rPh sb="6" eb="7">
      <t>ベン</t>
    </rPh>
    <phoneticPr fontId="3"/>
  </si>
  <si>
    <t>便利</t>
  </si>
  <si>
    <t>どちらかといえば便利</t>
  </si>
  <si>
    <t>どちらかといえば不便</t>
  </si>
  <si>
    <t>不便</t>
  </si>
  <si>
    <t>（６）新しい取組みで、興味や関心、印象に残ったものをお答えください（複数回答可）。</t>
    <rPh sb="3" eb="4">
      <t>アタラ</t>
    </rPh>
    <rPh sb="6" eb="8">
      <t>トリク</t>
    </rPh>
    <rPh sb="11" eb="13">
      <t>キョウミ</t>
    </rPh>
    <rPh sb="14" eb="16">
      <t>カンシン</t>
    </rPh>
    <rPh sb="17" eb="19">
      <t>インショウ</t>
    </rPh>
    <rPh sb="20" eb="21">
      <t>ノコ</t>
    </rPh>
    <rPh sb="27" eb="28">
      <t>コタ</t>
    </rPh>
    <rPh sb="34" eb="38">
      <t>フクスウカイトウ</t>
    </rPh>
    <rPh sb="38" eb="39">
      <t>カ</t>
    </rPh>
    <phoneticPr fontId="3"/>
  </si>
  <si>
    <t>分かり易いﾘｰﾌﾚｯﾄ</t>
    <rPh sb="0" eb="1">
      <t>ワ</t>
    </rPh>
    <rPh sb="3" eb="4">
      <t>ヤス</t>
    </rPh>
    <phoneticPr fontId="3"/>
  </si>
  <si>
    <t>施設の多言語化</t>
    <rPh sb="0" eb="2">
      <t>シセツ</t>
    </rPh>
    <rPh sb="3" eb="6">
      <t>タゲンゴ</t>
    </rPh>
    <rPh sb="6" eb="7">
      <t>カ</t>
    </rPh>
    <phoneticPr fontId="3"/>
  </si>
  <si>
    <t>メッセージノート</t>
    <phoneticPr fontId="3"/>
  </si>
  <si>
    <t>Free Wi-Fiの整備</t>
    <rPh sb="11" eb="13">
      <t>セイビ</t>
    </rPh>
    <phoneticPr fontId="3"/>
  </si>
  <si>
    <t>QRコードの活用</t>
    <rPh sb="6" eb="8">
      <t>カツヨウ</t>
    </rPh>
    <phoneticPr fontId="3"/>
  </si>
  <si>
    <t>VR、ARの活用</t>
    <rPh sb="6" eb="8">
      <t>カツヨウ</t>
    </rPh>
    <phoneticPr fontId="3"/>
  </si>
  <si>
    <t>ﾎｰﾑﾍﾟｰｼﾞﾘﾆｭｰｱﾙ</t>
    <phoneticPr fontId="3"/>
  </si>
  <si>
    <t>池周辺の説明板</t>
    <rPh sb="0" eb="3">
      <t>イケシュウヘン</t>
    </rPh>
    <rPh sb="4" eb="7">
      <t>セツメイバン</t>
    </rPh>
    <phoneticPr fontId="3"/>
  </si>
  <si>
    <t>グッズ販売の充実</t>
    <rPh sb="3" eb="5">
      <t>ハンバイ</t>
    </rPh>
    <rPh sb="6" eb="8">
      <t>ジュウジツ</t>
    </rPh>
    <phoneticPr fontId="3"/>
  </si>
  <si>
    <t>総計</t>
    <rPh sb="0" eb="2">
      <t>ソウケイ</t>
    </rPh>
    <phoneticPr fontId="3"/>
  </si>
  <si>
    <t>（７）開催中の特別展等をいくらだったらご覧になりますか</t>
    <rPh sb="3" eb="6">
      <t>カイサイチュウ</t>
    </rPh>
    <rPh sb="7" eb="10">
      <t>トクベツテン</t>
    </rPh>
    <rPh sb="10" eb="11">
      <t>ナド</t>
    </rPh>
    <rPh sb="20" eb="21">
      <t>ラン</t>
    </rPh>
    <phoneticPr fontId="3"/>
  </si>
  <si>
    <t>無料</t>
    <rPh sb="0" eb="2">
      <t>ムリョウ</t>
    </rPh>
    <phoneticPr fontId="3"/>
  </si>
  <si>
    <t>～100円</t>
    <rPh sb="4" eb="5">
      <t>エン</t>
    </rPh>
    <phoneticPr fontId="3"/>
  </si>
  <si>
    <t>～200円</t>
    <rPh sb="4" eb="5">
      <t>エン</t>
    </rPh>
    <phoneticPr fontId="3"/>
  </si>
  <si>
    <t>～300円</t>
    <rPh sb="4" eb="5">
      <t>エン</t>
    </rPh>
    <phoneticPr fontId="3"/>
  </si>
  <si>
    <t>～400円</t>
    <rPh sb="4" eb="5">
      <t>エン</t>
    </rPh>
    <phoneticPr fontId="3"/>
  </si>
  <si>
    <t>～500円</t>
    <rPh sb="4" eb="5">
      <t>エン</t>
    </rPh>
    <phoneticPr fontId="3"/>
  </si>
  <si>
    <t>特別展が未開催</t>
    <rPh sb="0" eb="3">
      <t>トクベツテン</t>
    </rPh>
    <rPh sb="4" eb="7">
      <t>ミカイサイ</t>
    </rPh>
    <phoneticPr fontId="3"/>
  </si>
  <si>
    <t>２．来館者様ご自身の事についてお教えください。　（ 無回答除く ）</t>
  </si>
  <si>
    <t>（１）ご来館は何回目ですか。</t>
    <phoneticPr fontId="3"/>
  </si>
  <si>
    <t>１回目</t>
  </si>
  <si>
    <t>２回目</t>
  </si>
  <si>
    <t>３～４回目</t>
  </si>
  <si>
    <t>５～９回目</t>
  </si>
  <si>
    <t>１０回以上</t>
  </si>
  <si>
    <t>（２）どちらから来られましたか（府外）。</t>
    <rPh sb="16" eb="18">
      <t>フガイ</t>
    </rPh>
    <phoneticPr fontId="3"/>
  </si>
  <si>
    <t>府外</t>
    <rPh sb="0" eb="2">
      <t>フガイ</t>
    </rPh>
    <phoneticPr fontId="3"/>
  </si>
  <si>
    <t>兵庫県</t>
  </si>
  <si>
    <t>奈良県</t>
  </si>
  <si>
    <t>京都府</t>
  </si>
  <si>
    <t>東京都</t>
    <rPh sb="0" eb="2">
      <t>トウキョウ</t>
    </rPh>
    <rPh sb="2" eb="3">
      <t>ト</t>
    </rPh>
    <phoneticPr fontId="3"/>
  </si>
  <si>
    <t>和歌山県</t>
    <phoneticPr fontId="3"/>
  </si>
  <si>
    <t>三重県</t>
  </si>
  <si>
    <t>千葉県</t>
    <rPh sb="0" eb="3">
      <t>チバケン</t>
    </rPh>
    <phoneticPr fontId="3"/>
  </si>
  <si>
    <t>宮崎県</t>
    <rPh sb="0" eb="2">
      <t>ミヤザキ</t>
    </rPh>
    <rPh sb="2" eb="3">
      <t>ケン</t>
    </rPh>
    <phoneticPr fontId="3"/>
  </si>
  <si>
    <t>外国</t>
    <rPh sb="0" eb="2">
      <t>ガイコク</t>
    </rPh>
    <phoneticPr fontId="3"/>
  </si>
  <si>
    <t>（２）どちらから来られましたか（府内）。</t>
    <rPh sb="16" eb="18">
      <t>フナイ</t>
    </rPh>
    <phoneticPr fontId="3"/>
  </si>
  <si>
    <t>府内</t>
    <rPh sb="0" eb="2">
      <t>フナイ</t>
    </rPh>
    <phoneticPr fontId="3"/>
  </si>
  <si>
    <t>大東市</t>
    <rPh sb="0" eb="2">
      <t>ダイトウ</t>
    </rPh>
    <phoneticPr fontId="3"/>
  </si>
  <si>
    <t>四条畷市</t>
    <rPh sb="0" eb="3">
      <t>シジョウナワテ</t>
    </rPh>
    <phoneticPr fontId="3"/>
  </si>
  <si>
    <t>茨木市</t>
    <rPh sb="0" eb="2">
      <t>イバラキ</t>
    </rPh>
    <phoneticPr fontId="3"/>
  </si>
  <si>
    <t>吹田市</t>
    <rPh sb="0" eb="2">
      <t>スイタ</t>
    </rPh>
    <phoneticPr fontId="3"/>
  </si>
  <si>
    <t>高石市</t>
    <rPh sb="0" eb="2">
      <t>タカイシ</t>
    </rPh>
    <phoneticPr fontId="3"/>
  </si>
  <si>
    <t>高槻市</t>
    <rPh sb="0" eb="2">
      <t>タカツキ</t>
    </rPh>
    <phoneticPr fontId="3"/>
  </si>
  <si>
    <t>千早赤坂村</t>
    <rPh sb="0" eb="2">
      <t>チハヤ</t>
    </rPh>
    <rPh sb="2" eb="4">
      <t>アカサカ</t>
    </rPh>
    <rPh sb="4" eb="5">
      <t>ムラ</t>
    </rPh>
    <phoneticPr fontId="3"/>
  </si>
  <si>
    <t>和泉市</t>
  </si>
  <si>
    <t>大阪市</t>
  </si>
  <si>
    <t>堺市</t>
  </si>
  <si>
    <t>藤井寺市</t>
  </si>
  <si>
    <t>岸和田市</t>
    <rPh sb="0" eb="3">
      <t>キシワダ</t>
    </rPh>
    <rPh sb="3" eb="4">
      <t>シ</t>
    </rPh>
    <phoneticPr fontId="3"/>
  </si>
  <si>
    <t>羽曳野市</t>
    <phoneticPr fontId="3"/>
  </si>
  <si>
    <t>松原市</t>
  </si>
  <si>
    <t>羽曳野市</t>
  </si>
  <si>
    <t>河内長野市</t>
  </si>
  <si>
    <t>富田林市</t>
  </si>
  <si>
    <t>大阪狭山市</t>
  </si>
  <si>
    <t>東大阪市</t>
    <rPh sb="0" eb="3">
      <t>ヒガシオオサカ</t>
    </rPh>
    <rPh sb="3" eb="4">
      <t>シ</t>
    </rPh>
    <phoneticPr fontId="3"/>
  </si>
  <si>
    <t>熊取町</t>
    <rPh sb="0" eb="3">
      <t>クマトリチョウ</t>
    </rPh>
    <phoneticPr fontId="3"/>
  </si>
  <si>
    <t>箕面市</t>
    <rPh sb="0" eb="3">
      <t>ミノオシ</t>
    </rPh>
    <phoneticPr fontId="3"/>
  </si>
  <si>
    <t>泉佐野市</t>
    <rPh sb="0" eb="3">
      <t>イズミサノ</t>
    </rPh>
    <rPh sb="3" eb="4">
      <t>シ</t>
    </rPh>
    <phoneticPr fontId="3"/>
  </si>
  <si>
    <t>豊中市</t>
    <rPh sb="0" eb="3">
      <t>トヨナカシ</t>
    </rPh>
    <phoneticPr fontId="3"/>
  </si>
  <si>
    <t>（３）年齢層</t>
    <rPh sb="3" eb="6">
      <t>ネンレイソウ</t>
    </rPh>
    <phoneticPr fontId="3"/>
  </si>
  <si>
    <t>幼稚園</t>
  </si>
  <si>
    <t>小学生</t>
  </si>
  <si>
    <t>中学生</t>
  </si>
  <si>
    <t>高校生</t>
  </si>
  <si>
    <t>１８～２９歳</t>
  </si>
  <si>
    <t>３０～３９歳</t>
  </si>
  <si>
    <t>４０～４９歳</t>
  </si>
  <si>
    <t>５０～５９歳</t>
  </si>
  <si>
    <t>６０～６９歳</t>
  </si>
  <si>
    <t>７０～７９歳</t>
  </si>
  <si>
    <t>８０歳以上</t>
  </si>
  <si>
    <t>（４）来館者性別比</t>
    <rPh sb="3" eb="5">
      <t>ライカン</t>
    </rPh>
    <rPh sb="5" eb="6">
      <t>シャ</t>
    </rPh>
    <rPh sb="6" eb="8">
      <t>セイベツ</t>
    </rPh>
    <rPh sb="8" eb="9">
      <t>ヒ</t>
    </rPh>
    <phoneticPr fontId="3"/>
  </si>
  <si>
    <t>女性</t>
    <rPh sb="0" eb="2">
      <t>ジョセイ</t>
    </rPh>
    <phoneticPr fontId="3"/>
  </si>
  <si>
    <t>男性</t>
    <rPh sb="0" eb="2">
      <t>ダンセイ</t>
    </rPh>
    <phoneticPr fontId="3"/>
  </si>
  <si>
    <t>（５）利用交通機関</t>
    <rPh sb="3" eb="5">
      <t>リヨウ</t>
    </rPh>
    <rPh sb="5" eb="9">
      <t>コウツウキカン</t>
    </rPh>
    <phoneticPr fontId="3"/>
  </si>
  <si>
    <t>タクシー</t>
  </si>
  <si>
    <t>その他</t>
  </si>
  <si>
    <t>巡回バス</t>
  </si>
  <si>
    <t>路線バス</t>
  </si>
  <si>
    <t>バイク</t>
  </si>
  <si>
    <t>自転車</t>
  </si>
  <si>
    <t>徒歩</t>
  </si>
  <si>
    <t>電車</t>
  </si>
  <si>
    <t>乗用車</t>
  </si>
  <si>
    <t>（６）館情報入手法</t>
    <rPh sb="3" eb="4">
      <t>カン</t>
    </rPh>
    <rPh sb="4" eb="6">
      <t>ジョウホウ</t>
    </rPh>
    <rPh sb="6" eb="8">
      <t>ニュウシュ</t>
    </rPh>
    <rPh sb="8" eb="9">
      <t>ホウ</t>
    </rPh>
    <phoneticPr fontId="3"/>
  </si>
  <si>
    <t>他館のＨＰ</t>
    <phoneticPr fontId="3"/>
  </si>
  <si>
    <t>インターネット・メルマガ</t>
    <phoneticPr fontId="3"/>
  </si>
  <si>
    <t>当館のＨＰ</t>
    <phoneticPr fontId="3"/>
  </si>
  <si>
    <t>ポスター・チラシ</t>
    <phoneticPr fontId="3"/>
  </si>
  <si>
    <t>新聞・雑誌</t>
    <phoneticPr fontId="3"/>
  </si>
  <si>
    <t>テレビ・ラジオ</t>
    <phoneticPr fontId="3"/>
  </si>
  <si>
    <t>府・市広報</t>
    <phoneticPr fontId="3"/>
  </si>
  <si>
    <t>近くを通った</t>
  </si>
  <si>
    <t>家族・友人・学校紹介</t>
    <rPh sb="1" eb="2">
      <t>ゾク</t>
    </rPh>
    <rPh sb="4" eb="5">
      <t>ジン</t>
    </rPh>
    <rPh sb="7" eb="8">
      <t>コウ</t>
    </rPh>
    <phoneticPr fontId="3"/>
  </si>
  <si>
    <t>（７）来館の目的</t>
    <rPh sb="3" eb="5">
      <t>ライカン</t>
    </rPh>
    <rPh sb="6" eb="8">
      <t>モクテキ</t>
    </rPh>
    <phoneticPr fontId="3"/>
  </si>
  <si>
    <t>図書・情報閲覧</t>
  </si>
  <si>
    <t>休息</t>
  </si>
  <si>
    <t>たまたま立ち寄り</t>
    <phoneticPr fontId="3"/>
  </si>
  <si>
    <t>展示と建物観覧</t>
    <rPh sb="5" eb="7">
      <t>カンラン</t>
    </rPh>
    <phoneticPr fontId="3"/>
  </si>
  <si>
    <t>展示遺構の観覧</t>
    <rPh sb="2" eb="4">
      <t>イコウ</t>
    </rPh>
    <rPh sb="5" eb="7">
      <t>カンラン</t>
    </rPh>
    <phoneticPr fontId="3"/>
  </si>
  <si>
    <t>３．興味・関心あるいは印象に残った展示物や施設・設備についてお教えください。　（ 複数回答可 ）</t>
    <phoneticPr fontId="3"/>
  </si>
  <si>
    <t>音声ガイド</t>
    <rPh sb="0" eb="2">
      <t>オンセイ</t>
    </rPh>
    <phoneticPr fontId="3"/>
  </si>
  <si>
    <t>郷土資料館</t>
    <rPh sb="0" eb="2">
      <t>キョウド</t>
    </rPh>
    <rPh sb="2" eb="5">
      <t>シリョウカン</t>
    </rPh>
    <phoneticPr fontId="3"/>
  </si>
  <si>
    <t>末永 雅雄</t>
    <rPh sb="0" eb="2">
      <t>スエナガ</t>
    </rPh>
    <rPh sb="3" eb="5">
      <t>マサオ</t>
    </rPh>
    <phoneticPr fontId="3"/>
  </si>
  <si>
    <t>クイズガイド</t>
  </si>
  <si>
    <t>土木ランド</t>
    <rPh sb="0" eb="2">
      <t>ドボク</t>
    </rPh>
    <phoneticPr fontId="3"/>
  </si>
  <si>
    <t>情報コーナ</t>
    <rPh sb="0" eb="2">
      <t>ジョウホウ</t>
    </rPh>
    <phoneticPr fontId="3"/>
  </si>
  <si>
    <t>その他</t>
    <rPh sb="2" eb="3">
      <t>タ</t>
    </rPh>
    <phoneticPr fontId="3"/>
  </si>
  <si>
    <t>古文書</t>
    <rPh sb="0" eb="3">
      <t>コモンジョ</t>
    </rPh>
    <phoneticPr fontId="3"/>
  </si>
  <si>
    <t>黒鍬</t>
    <rPh sb="0" eb="1">
      <t>クロ</t>
    </rPh>
    <rPh sb="1" eb="2">
      <t>クワ</t>
    </rPh>
    <phoneticPr fontId="3"/>
  </si>
  <si>
    <t>中樋</t>
    <rPh sb="0" eb="1">
      <t>ナカ</t>
    </rPh>
    <rPh sb="1" eb="2">
      <t>ヒ</t>
    </rPh>
    <phoneticPr fontId="3"/>
  </si>
  <si>
    <t>船大工</t>
    <rPh sb="0" eb="3">
      <t>フナダイク</t>
    </rPh>
    <phoneticPr fontId="3"/>
  </si>
  <si>
    <t>須恵器</t>
    <rPh sb="0" eb="1">
      <t>ス</t>
    </rPh>
    <rPh sb="1" eb="2">
      <t>エ</t>
    </rPh>
    <rPh sb="2" eb="3">
      <t>キ</t>
    </rPh>
    <phoneticPr fontId="3"/>
  </si>
  <si>
    <t>今池スコップ</t>
    <rPh sb="0" eb="2">
      <t>イマイケ</t>
    </rPh>
    <phoneticPr fontId="3"/>
  </si>
  <si>
    <t>昭和の取水塔</t>
    <rPh sb="0" eb="2">
      <t>ショウワ</t>
    </rPh>
    <rPh sb="3" eb="4">
      <t>ト</t>
    </rPh>
    <rPh sb="4" eb="5">
      <t>スイ</t>
    </rPh>
    <rPh sb="5" eb="6">
      <t>トウ</t>
    </rPh>
    <phoneticPr fontId="3"/>
  </si>
  <si>
    <t>ズームカメラ</t>
  </si>
  <si>
    <t>尺八樋</t>
    <rPh sb="0" eb="2">
      <t>シャクハチ</t>
    </rPh>
    <rPh sb="2" eb="3">
      <t>ヒ</t>
    </rPh>
    <phoneticPr fontId="3"/>
  </si>
  <si>
    <t>石棺</t>
    <rPh sb="0" eb="2">
      <t>セッカン</t>
    </rPh>
    <phoneticPr fontId="3"/>
  </si>
  <si>
    <t>潅漑模型</t>
    <rPh sb="0" eb="2">
      <t>カンガイ</t>
    </rPh>
    <rPh sb="2" eb="4">
      <t>モケイ</t>
    </rPh>
    <phoneticPr fontId="3"/>
  </si>
  <si>
    <t>重源</t>
    <rPh sb="0" eb="1">
      <t>ジュウ</t>
    </rPh>
    <rPh sb="1" eb="2">
      <t>ゲン</t>
    </rPh>
    <phoneticPr fontId="3"/>
  </si>
  <si>
    <t>解説ビデオ</t>
    <rPh sb="0" eb="2">
      <t>カイセツ</t>
    </rPh>
    <phoneticPr fontId="3"/>
  </si>
  <si>
    <t>木製枠工</t>
    <rPh sb="0" eb="2">
      <t>モクセイ</t>
    </rPh>
    <rPh sb="2" eb="3">
      <t>ワク</t>
    </rPh>
    <rPh sb="3" eb="4">
      <t>コウ</t>
    </rPh>
    <phoneticPr fontId="3"/>
  </si>
  <si>
    <t>行基</t>
    <rPh sb="0" eb="2">
      <t>ギョウキ</t>
    </rPh>
    <phoneticPr fontId="3"/>
  </si>
  <si>
    <t>敷葉工法</t>
    <rPh sb="0" eb="1">
      <t>シ</t>
    </rPh>
    <rPh sb="1" eb="2">
      <t>ハ</t>
    </rPh>
    <rPh sb="2" eb="4">
      <t>コウホウ</t>
    </rPh>
    <phoneticPr fontId="3"/>
  </si>
  <si>
    <t>博物館建物</t>
    <rPh sb="0" eb="3">
      <t>ハクブツカン</t>
    </rPh>
    <rPh sb="3" eb="5">
      <t>タテモノ</t>
    </rPh>
    <phoneticPr fontId="3"/>
  </si>
  <si>
    <t>水庭・滝</t>
    <rPh sb="0" eb="2">
      <t>ミズニワ</t>
    </rPh>
    <rPh sb="3" eb="4">
      <t>タキ</t>
    </rPh>
    <phoneticPr fontId="3"/>
  </si>
  <si>
    <t>樋管東樋</t>
    <rPh sb="0" eb="1">
      <t>ヒ</t>
    </rPh>
    <rPh sb="1" eb="2">
      <t>カン</t>
    </rPh>
    <rPh sb="2" eb="3">
      <t>ヒガシ</t>
    </rPh>
    <rPh sb="3" eb="4">
      <t>ヒ</t>
    </rPh>
    <phoneticPr fontId="3"/>
  </si>
  <si>
    <t>堤体</t>
    <rPh sb="0" eb="1">
      <t>テイ</t>
    </rPh>
    <rPh sb="1" eb="2">
      <t>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</si>
</sst>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9" fontId="4" fillId="0" borderId="6" xfId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9" fontId="4" fillId="0" borderId="11" xfId="1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9" fontId="4" fillId="0" borderId="3" xfId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9" fontId="4" fillId="0" borderId="17" xfId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9" fontId="4" fillId="0" borderId="22" xfId="1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9" fontId="4" fillId="0" borderId="14" xfId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9" fontId="4" fillId="0" borderId="25" xfId="1" applyFont="1" applyBorder="1" applyAlignment="1">
      <alignment vertical="center"/>
    </xf>
    <xf numFmtId="9" fontId="4" fillId="0" borderId="0" xfId="1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6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vertical="center"/>
    </xf>
    <xf numFmtId="9" fontId="4" fillId="0" borderId="25" xfId="0" applyNumberFormat="1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9" fontId="4" fillId="0" borderId="36" xfId="1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9" fontId="4" fillId="0" borderId="40" xfId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vertical="center"/>
    </xf>
    <xf numFmtId="9" fontId="4" fillId="0" borderId="14" xfId="0" applyNumberFormat="1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176" fontId="4" fillId="0" borderId="17" xfId="1" applyNumberFormat="1" applyFont="1" applyFill="1" applyBorder="1" applyAlignment="1">
      <alignment vertical="center"/>
    </xf>
    <xf numFmtId="176" fontId="4" fillId="0" borderId="36" xfId="1" applyNumberFormat="1" applyFont="1" applyFill="1" applyBorder="1" applyAlignment="1">
      <alignment vertical="center"/>
    </xf>
    <xf numFmtId="176" fontId="4" fillId="0" borderId="22" xfId="1" applyNumberFormat="1" applyFont="1" applyFill="1" applyBorder="1" applyAlignment="1">
      <alignment vertical="center"/>
    </xf>
    <xf numFmtId="0" fontId="4" fillId="0" borderId="34" xfId="0" applyFont="1" applyBorder="1" applyAlignment="1">
      <alignment horizontal="right" vertical="center"/>
    </xf>
    <xf numFmtId="9" fontId="4" fillId="0" borderId="25" xfId="1" applyFont="1" applyFill="1" applyBorder="1" applyAlignment="1">
      <alignment vertical="center"/>
    </xf>
    <xf numFmtId="176" fontId="4" fillId="0" borderId="38" xfId="1" applyNumberFormat="1" applyFont="1" applyBorder="1" applyAlignment="1">
      <alignment vertical="center"/>
    </xf>
    <xf numFmtId="176" fontId="4" fillId="0" borderId="40" xfId="1" applyNumberFormat="1" applyFont="1" applyBorder="1" applyAlignment="1">
      <alignment vertical="center"/>
    </xf>
    <xf numFmtId="176" fontId="4" fillId="0" borderId="30" xfId="1" applyNumberFormat="1" applyFont="1" applyBorder="1" applyAlignment="1">
      <alignment vertical="center"/>
    </xf>
    <xf numFmtId="176" fontId="4" fillId="0" borderId="36" xfId="1" applyNumberFormat="1" applyFont="1" applyBorder="1" applyAlignment="1">
      <alignment vertical="center"/>
    </xf>
    <xf numFmtId="176" fontId="4" fillId="0" borderId="30" xfId="1" applyNumberFormat="1" applyFont="1" applyFill="1" applyBorder="1" applyAlignment="1">
      <alignment vertical="center"/>
    </xf>
    <xf numFmtId="176" fontId="4" fillId="0" borderId="32" xfId="1" applyNumberFormat="1" applyFont="1" applyFill="1" applyBorder="1" applyAlignment="1">
      <alignment vertical="center"/>
    </xf>
    <xf numFmtId="176" fontId="4" fillId="0" borderId="22" xfId="1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17" xfId="1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'狭山池博　R3アンケート調査結果'!$B$131:$B$135</c:f>
              <c:strCache>
                <c:ptCount val="5"/>
                <c:pt idx="0">
                  <c:v>１回目</c:v>
                </c:pt>
                <c:pt idx="1">
                  <c:v>２回目</c:v>
                </c:pt>
                <c:pt idx="2">
                  <c:v>３～４回目</c:v>
                </c:pt>
                <c:pt idx="3">
                  <c:v>５～９回目</c:v>
                </c:pt>
                <c:pt idx="4">
                  <c:v>１０回以上</c:v>
                </c:pt>
              </c:strCache>
            </c:strRef>
          </c:cat>
          <c:val>
            <c:numRef>
              <c:f>'狭山池博　R3アンケート調査結果'!$D$131:$D$135</c:f>
              <c:numCache>
                <c:formatCode>0%</c:formatCode>
                <c:ptCount val="5"/>
                <c:pt idx="0">
                  <c:v>0.58285714285714285</c:v>
                </c:pt>
                <c:pt idx="1">
                  <c:v>0.17142857142857143</c:v>
                </c:pt>
                <c:pt idx="2">
                  <c:v>9.1428571428571428E-2</c:v>
                </c:pt>
                <c:pt idx="3">
                  <c:v>0.08</c:v>
                </c:pt>
                <c:pt idx="4">
                  <c:v>0.32571428571428573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C9-4D27-BD99-21425E66C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3"/>
        <c:axId val="373727944"/>
        <c:axId val="1"/>
      </c:barChart>
      <c:catAx>
        <c:axId val="3737279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6350" cmpd="dbl"/>
          </c:spPr>
        </c:majorGridlines>
        <c:minorGridlines>
          <c:spPr>
            <a:ln>
              <a:noFill/>
            </a:ln>
          </c:spPr>
        </c:minorGridlines>
        <c:numFmt formatCode="0%" sourceLinked="1"/>
        <c:majorTickMark val="out"/>
        <c:minorTickMark val="none"/>
        <c:tickLblPos val="nextTo"/>
        <c:crossAx val="3737279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316-4807-9006-E8BECE99DFF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316-4807-9006-E8BECE99DFF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316-4807-9006-E8BECE99DFF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316-4807-9006-E8BECE99DFF6}"/>
              </c:ext>
            </c:extLst>
          </c:dPt>
          <c:dLbls>
            <c:dLbl>
              <c:idx val="0"/>
              <c:layout>
                <c:manualLayout>
                  <c:x val="4.0701424060789131E-2"/>
                  <c:y val="3.961844098256294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316-4807-9006-E8BECE99DFF6}"/>
                </c:ext>
              </c:extLst>
            </c:dLbl>
            <c:dLbl>
              <c:idx val="1"/>
              <c:layout>
                <c:manualLayout>
                  <c:x val="-0.10001130934732839"/>
                  <c:y val="0.2206778718453421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316-4807-9006-E8BECE99DFF6}"/>
                </c:ext>
              </c:extLst>
            </c:dLbl>
            <c:dLbl>
              <c:idx val="2"/>
              <c:layout>
                <c:manualLayout>
                  <c:x val="-0.27477354870464998"/>
                  <c:y val="1.1980824225835812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68C3534-E468-47BA-A017-D120193A824B}" type="CATEGORYNAME">
                      <a:rPr lang="ja-JP" altLang="en-US" sz="900"/>
                      <a:pPr>
                        <a:defRPr/>
                      </a:pPr>
                      <a:t>[分類名]</a:t>
                    </a:fld>
                    <a:r>
                      <a:rPr lang="en-US" altLang="ja-JP" sz="900" baseline="0"/>
                      <a:t>, </a:t>
                    </a:r>
                    <a:fld id="{819736FB-AE78-4EB2-BF82-5DB26867E405}" type="VALUE">
                      <a:rPr lang="en-US" altLang="ja-JP" sz="900" baseline="0"/>
                      <a:pPr>
                        <a:defRPr/>
                      </a:pPr>
                      <a:t>[値]</a:t>
                    </a:fld>
                    <a:endParaRPr lang="en-US" altLang="ja-JP" sz="9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357966725345847"/>
                      <c:h val="7.8181365841522563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316-4807-9006-E8BECE99DFF6}"/>
                </c:ext>
              </c:extLst>
            </c:dLbl>
            <c:dLbl>
              <c:idx val="3"/>
              <c:layout>
                <c:manualLayout>
                  <c:x val="0.26229830390355879"/>
                  <c:y val="2.6177531592310979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316-4807-9006-E8BECE99DF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'狭山池博　R3アンケート調査結果'!$B$8:$B$11</c:f>
              <c:strCache>
                <c:ptCount val="4"/>
                <c:pt idx="0">
                  <c:v>満足</c:v>
                </c:pt>
                <c:pt idx="1">
                  <c:v>どちらかといえば満足</c:v>
                </c:pt>
                <c:pt idx="2">
                  <c:v>どちらかといえば不満</c:v>
                </c:pt>
                <c:pt idx="3">
                  <c:v>不満</c:v>
                </c:pt>
              </c:strCache>
            </c:strRef>
          </c:cat>
          <c:val>
            <c:numRef>
              <c:f>'狭山池博　R3アンケート調査結果'!$D$8:$D$11</c:f>
              <c:numCache>
                <c:formatCode>0%</c:formatCode>
                <c:ptCount val="4"/>
                <c:pt idx="0">
                  <c:v>0.76303317535545023</c:v>
                </c:pt>
                <c:pt idx="1">
                  <c:v>0.22274881516587677</c:v>
                </c:pt>
                <c:pt idx="2">
                  <c:v>1.4218009478672985E-2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316-4807-9006-E8BECE99D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8D7-4ACC-8E5B-398B12A3D5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8D7-4ACC-8E5B-398B12A3D5E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8D7-4ACC-8E5B-398B12A3D5E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8D7-4ACC-8E5B-398B12A3D5E3}"/>
              </c:ext>
            </c:extLst>
          </c:dPt>
          <c:dLbls>
            <c:dLbl>
              <c:idx val="0"/>
              <c:layout>
                <c:manualLayout>
                  <c:x val="2.7605834080866472E-2"/>
                  <c:y val="-1.516847294457187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8D7-4ACC-8E5B-398B12A3D5E3}"/>
                </c:ext>
              </c:extLst>
            </c:dLbl>
            <c:dLbl>
              <c:idx val="1"/>
              <c:layout>
                <c:manualLayout>
                  <c:x val="-8.6655902189441511E-2"/>
                  <c:y val="0.2334462620216753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8D7-4ACC-8E5B-398B12A3D5E3}"/>
                </c:ext>
              </c:extLst>
            </c:dLbl>
            <c:dLbl>
              <c:idx val="3"/>
              <c:layout>
                <c:manualLayout>
                  <c:x val="0.15987680653842321"/>
                  <c:y val="1.035573505341352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8D7-4ACC-8E5B-398B12A3D5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'狭山池博　R3アンケート調査結果'!$B$23:$B$26</c:f>
              <c:strCache>
                <c:ptCount val="4"/>
                <c:pt idx="0">
                  <c:v>満足</c:v>
                </c:pt>
                <c:pt idx="1">
                  <c:v>どちらかといえば満足</c:v>
                </c:pt>
                <c:pt idx="2">
                  <c:v>どちらかといえば不満</c:v>
                </c:pt>
                <c:pt idx="3">
                  <c:v>不満</c:v>
                </c:pt>
              </c:strCache>
            </c:strRef>
          </c:cat>
          <c:val>
            <c:numRef>
              <c:f>'狭山池博　R3アンケート調査結果'!$D$23:$D$26</c:f>
              <c:numCache>
                <c:formatCode>0%</c:formatCode>
                <c:ptCount val="4"/>
                <c:pt idx="0">
                  <c:v>0.74407582938388628</c:v>
                </c:pt>
                <c:pt idx="1">
                  <c:v>0.23696682464454977</c:v>
                </c:pt>
                <c:pt idx="2">
                  <c:v>1.4218009478672985E-2</c:v>
                </c:pt>
                <c:pt idx="3">
                  <c:v>4.7393364928909956E-3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8D7-4ACC-8E5B-398B12A3D5E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276-4D46-ADF0-A2DF94A6597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276-4D46-ADF0-A2DF94A6597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276-4D46-ADF0-A2DF94A6597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276-4D46-ADF0-A2DF94A65974}"/>
              </c:ext>
            </c:extLst>
          </c:dPt>
          <c:dLbls>
            <c:dLbl>
              <c:idx val="0"/>
              <c:layout>
                <c:manualLayout>
                  <c:x val="2.8134863604774338E-2"/>
                  <c:y val="-1.472608477131839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276-4D46-ADF0-A2DF94A65974}"/>
                </c:ext>
              </c:extLst>
            </c:dLbl>
            <c:dLbl>
              <c:idx val="1"/>
              <c:layout>
                <c:manualLayout>
                  <c:x val="-4.7075413773792416E-2"/>
                  <c:y val="0.184002159304555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276-4D46-ADF0-A2DF94A65974}"/>
                </c:ext>
              </c:extLst>
            </c:dLbl>
            <c:dLbl>
              <c:idx val="2"/>
              <c:layout>
                <c:manualLayout>
                  <c:x val="-0.2019291675944106"/>
                  <c:y val="1.063829787234042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276-4D46-ADF0-A2DF94A65974}"/>
                </c:ext>
              </c:extLst>
            </c:dLbl>
            <c:dLbl>
              <c:idx val="3"/>
              <c:layout>
                <c:manualLayout>
                  <c:x val="0.18292870203563885"/>
                  <c:y val="-1.78131456972133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276-4D46-ADF0-A2DF94A659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'狭山池博　R3アンケート調査結果'!$B$39:$B$42</c:f>
              <c:strCache>
                <c:ptCount val="4"/>
                <c:pt idx="0">
                  <c:v>満足</c:v>
                </c:pt>
                <c:pt idx="1">
                  <c:v>どちらかといえば満足</c:v>
                </c:pt>
                <c:pt idx="2">
                  <c:v>どちらかといえば不満</c:v>
                </c:pt>
                <c:pt idx="3">
                  <c:v>不満</c:v>
                </c:pt>
              </c:strCache>
            </c:strRef>
          </c:cat>
          <c:val>
            <c:numRef>
              <c:f>'狭山池博　R3アンケート調査結果'!$D$39:$D$42</c:f>
              <c:numCache>
                <c:formatCode>0%</c:formatCode>
                <c:ptCount val="4"/>
                <c:pt idx="0">
                  <c:v>0.72549019607843135</c:v>
                </c:pt>
                <c:pt idx="1">
                  <c:v>0.24019607843137256</c:v>
                </c:pt>
                <c:pt idx="2">
                  <c:v>2.9411764705882353E-2</c:v>
                </c:pt>
                <c:pt idx="3">
                  <c:v>4.9019607843137254E-3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276-4D46-ADF0-A2DF94A6597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E17-4A72-80CB-A74CE66D7EF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E17-4A72-80CB-A74CE66D7EF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E17-4A72-80CB-A74CE66D7EF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E17-4A72-80CB-A74CE66D7EFD}"/>
              </c:ext>
            </c:extLst>
          </c:dPt>
          <c:dLbls>
            <c:dLbl>
              <c:idx val="0"/>
              <c:layout>
                <c:manualLayout>
                  <c:x val="4.9878029952138338E-2"/>
                  <c:y val="-1.748154527559055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E17-4A72-80CB-A74CE66D7EFD}"/>
                </c:ext>
              </c:extLst>
            </c:dLbl>
            <c:dLbl>
              <c:idx val="1"/>
              <c:layout>
                <c:manualLayout>
                  <c:x val="-7.5282034758442917E-2"/>
                  <c:y val="0.2360027066929133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E17-4A72-80CB-A74CE66D7EFD}"/>
                </c:ext>
              </c:extLst>
            </c:dLbl>
            <c:dLbl>
              <c:idx val="2"/>
              <c:layout>
                <c:manualLayout>
                  <c:x val="-0.17999275026683045"/>
                  <c:y val="1.17187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E17-4A72-80CB-A74CE66D7EFD}"/>
                </c:ext>
              </c:extLst>
            </c:dLbl>
            <c:dLbl>
              <c:idx val="3"/>
              <c:layout>
                <c:manualLayout>
                  <c:x val="0.21154399178363575"/>
                  <c:y val="1.347358923884514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E17-4A72-80CB-A74CE66D7E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'狭山池博　R3アンケート調査結果'!$B$54:$B$57</c:f>
              <c:strCache>
                <c:ptCount val="4"/>
                <c:pt idx="0">
                  <c:v>満足</c:v>
                </c:pt>
                <c:pt idx="1">
                  <c:v>どちらかといえば満足</c:v>
                </c:pt>
                <c:pt idx="2">
                  <c:v>どちらかといえば不満</c:v>
                </c:pt>
                <c:pt idx="3">
                  <c:v>不満</c:v>
                </c:pt>
              </c:strCache>
            </c:strRef>
          </c:cat>
          <c:val>
            <c:numRef>
              <c:f>'狭山池博　R3アンケート調査結果'!$D$54:$D$57</c:f>
              <c:numCache>
                <c:formatCode>0%</c:formatCode>
                <c:ptCount val="4"/>
                <c:pt idx="0">
                  <c:v>0.784037558685446</c:v>
                </c:pt>
                <c:pt idx="1">
                  <c:v>0.17840375586854459</c:v>
                </c:pt>
                <c:pt idx="2">
                  <c:v>2.8169014084507043E-2</c:v>
                </c:pt>
                <c:pt idx="3">
                  <c:v>9.3896713615023476E-3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E17-4A72-80CB-A74CE66D7EF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690-45E4-9706-FF0A38BBC75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690-45E4-9706-FF0A38BBC75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690-45E4-9706-FF0A38BBC75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690-45E4-9706-FF0A38BBC751}"/>
              </c:ext>
            </c:extLst>
          </c:dPt>
          <c:dLbls>
            <c:dLbl>
              <c:idx val="0"/>
              <c:layout>
                <c:manualLayout>
                  <c:x val="2.3315613467098338E-3"/>
                  <c:y val="0.3112584611134134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690-45E4-9706-FF0A38BBC751}"/>
                </c:ext>
              </c:extLst>
            </c:dLbl>
            <c:dLbl>
              <c:idx val="1"/>
              <c:layout>
                <c:manualLayout>
                  <c:x val="-2.774584649000094E-2"/>
                  <c:y val="2.292397660818713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690-45E4-9706-FF0A38BBC751}"/>
                </c:ext>
              </c:extLst>
            </c:dLbl>
            <c:dLbl>
              <c:idx val="2"/>
              <c:layout>
                <c:manualLayout>
                  <c:x val="-6.0040902247625136E-2"/>
                  <c:y val="3.78063268407238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690-45E4-9706-FF0A38BBC751}"/>
                </c:ext>
              </c:extLst>
            </c:dLbl>
            <c:dLbl>
              <c:idx val="3"/>
              <c:layout>
                <c:manualLayout>
                  <c:x val="0.16664241842866087"/>
                  <c:y val="3.7382695584104618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690-45E4-9706-FF0A38BBC7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'狭山池博　R3アンケート調査結果'!$B$69:$B$72</c:f>
              <c:strCache>
                <c:ptCount val="4"/>
                <c:pt idx="0">
                  <c:v>便利</c:v>
                </c:pt>
                <c:pt idx="1">
                  <c:v>どちらかといえば便利</c:v>
                </c:pt>
                <c:pt idx="2">
                  <c:v>どちらかといえば不便</c:v>
                </c:pt>
                <c:pt idx="3">
                  <c:v>不便</c:v>
                </c:pt>
              </c:strCache>
            </c:strRef>
          </c:cat>
          <c:val>
            <c:numRef>
              <c:f>'狭山池博　R3アンケート調査結果'!$D$69:$D$72</c:f>
              <c:numCache>
                <c:formatCode>0%</c:formatCode>
                <c:ptCount val="4"/>
                <c:pt idx="0">
                  <c:v>0.50236966824644547</c:v>
                </c:pt>
                <c:pt idx="1">
                  <c:v>0.32227488151658767</c:v>
                </c:pt>
                <c:pt idx="2">
                  <c:v>0.14691943127962084</c:v>
                </c:pt>
                <c:pt idx="3">
                  <c:v>2.843601895734597E-2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690-45E4-9706-FF0A38BBC7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'狭山池博　R3アンケート調査結果'!$B$86:$B$94</c:f>
              <c:strCache>
                <c:ptCount val="9"/>
                <c:pt idx="0">
                  <c:v>分かり易いﾘｰﾌﾚｯﾄ</c:v>
                </c:pt>
                <c:pt idx="1">
                  <c:v>施設の多言語化</c:v>
                </c:pt>
                <c:pt idx="2">
                  <c:v>メッセージノート</c:v>
                </c:pt>
                <c:pt idx="3">
                  <c:v>Free Wi-Fiの整備</c:v>
                </c:pt>
                <c:pt idx="4">
                  <c:v>QRコードの活用</c:v>
                </c:pt>
                <c:pt idx="5">
                  <c:v>VR、ARの活用</c:v>
                </c:pt>
                <c:pt idx="6">
                  <c:v>ﾎｰﾑﾍﾟｰｼﾞﾘﾆｭｰｱﾙ</c:v>
                </c:pt>
                <c:pt idx="7">
                  <c:v>池周辺の説明板</c:v>
                </c:pt>
                <c:pt idx="8">
                  <c:v>グッズ販売の充実</c:v>
                </c:pt>
              </c:strCache>
            </c:strRef>
          </c:cat>
          <c:val>
            <c:numRef>
              <c:f>'狭山池博　R3アンケート調査結果'!$D$86:$D$94</c:f>
              <c:numCache>
                <c:formatCode>0%</c:formatCode>
                <c:ptCount val="9"/>
                <c:pt idx="0">
                  <c:v>0.24223602484472051</c:v>
                </c:pt>
                <c:pt idx="1">
                  <c:v>4.3478260869565216E-2</c:v>
                </c:pt>
                <c:pt idx="2">
                  <c:v>6.2111801242236024E-2</c:v>
                </c:pt>
                <c:pt idx="3">
                  <c:v>9.9378881987577633E-2</c:v>
                </c:pt>
                <c:pt idx="4">
                  <c:v>0.11180124223602485</c:v>
                </c:pt>
                <c:pt idx="5">
                  <c:v>9.3167701863354033E-2</c:v>
                </c:pt>
                <c:pt idx="6">
                  <c:v>6.2111801242236024E-2</c:v>
                </c:pt>
                <c:pt idx="7">
                  <c:v>0.14285714285714285</c:v>
                </c:pt>
                <c:pt idx="8">
                  <c:v>0.14285714285714285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70-47AA-BD96-2F395AA65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15425432"/>
        <c:axId val="815428056"/>
      </c:barChart>
      <c:catAx>
        <c:axId val="8154254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15428056"/>
        <c:crosses val="autoZero"/>
        <c:auto val="1"/>
        <c:lblAlgn val="ctr"/>
        <c:lblOffset val="100"/>
        <c:noMultiLvlLbl val="0"/>
      </c:catAx>
      <c:valAx>
        <c:axId val="81542805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15425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'狭山池博　R3アンケート調査結果'!$B$109:$B$115</c:f>
              <c:strCache>
                <c:ptCount val="7"/>
                <c:pt idx="0">
                  <c:v>無料</c:v>
                </c:pt>
                <c:pt idx="1">
                  <c:v>～100円</c:v>
                </c:pt>
                <c:pt idx="2">
                  <c:v>～200円</c:v>
                </c:pt>
                <c:pt idx="3">
                  <c:v>～300円</c:v>
                </c:pt>
                <c:pt idx="4">
                  <c:v>～400円</c:v>
                </c:pt>
                <c:pt idx="5">
                  <c:v>～500円</c:v>
                </c:pt>
                <c:pt idx="6">
                  <c:v>特別展が未開催</c:v>
                </c:pt>
              </c:strCache>
            </c:strRef>
          </c:cat>
          <c:val>
            <c:numRef>
              <c:f>'狭山池博　R3アンケート調査結果'!$D$109:$D$115</c:f>
              <c:numCache>
                <c:formatCode>0%</c:formatCode>
                <c:ptCount val="7"/>
                <c:pt idx="0">
                  <c:v>0.51546391752577314</c:v>
                </c:pt>
                <c:pt idx="1">
                  <c:v>0.13402061855670103</c:v>
                </c:pt>
                <c:pt idx="2">
                  <c:v>7.2164948453608241E-2</c:v>
                </c:pt>
                <c:pt idx="3">
                  <c:v>0.1134020618556701</c:v>
                </c:pt>
                <c:pt idx="4">
                  <c:v>0</c:v>
                </c:pt>
                <c:pt idx="5">
                  <c:v>5.1546391752577317E-2</c:v>
                </c:pt>
                <c:pt idx="6">
                  <c:v>0.1134020618556701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03-4522-8B09-DFA590DB49A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878100912"/>
        <c:axId val="878101896"/>
      </c:barChart>
      <c:catAx>
        <c:axId val="8781009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8101896"/>
        <c:crosses val="autoZero"/>
        <c:auto val="1"/>
        <c:lblAlgn val="ctr"/>
        <c:lblOffset val="100"/>
        <c:noMultiLvlLbl val="0"/>
      </c:catAx>
      <c:valAx>
        <c:axId val="87810189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tx1">
                <a:tint val="75000"/>
                <a:shade val="95000"/>
                <a:satMod val="10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7810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9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'狭山池博　R3アンケート調査結果'!$B$211:$B$221</c:f>
              <c:strCache>
                <c:ptCount val="11"/>
                <c:pt idx="0">
                  <c:v>幼稚園</c:v>
                </c:pt>
                <c:pt idx="1">
                  <c:v>小学生</c:v>
                </c:pt>
                <c:pt idx="2">
                  <c:v>中学生</c:v>
                </c:pt>
                <c:pt idx="3">
                  <c:v>高校生</c:v>
                </c:pt>
                <c:pt idx="4">
                  <c:v>１８～２９歳</c:v>
                </c:pt>
                <c:pt idx="5">
                  <c:v>３０～３９歳</c:v>
                </c:pt>
                <c:pt idx="6">
                  <c:v>４０～４９歳</c:v>
                </c:pt>
                <c:pt idx="7">
                  <c:v>５０～５９歳</c:v>
                </c:pt>
                <c:pt idx="8">
                  <c:v>６０～６９歳</c:v>
                </c:pt>
                <c:pt idx="9">
                  <c:v>７０～７９歳</c:v>
                </c:pt>
                <c:pt idx="10">
                  <c:v>８０歳以上</c:v>
                </c:pt>
              </c:strCache>
            </c:strRef>
          </c:cat>
          <c:val>
            <c:numRef>
              <c:f>'狭山池博　R3アンケート調査結果'!$D$211:$D$221</c:f>
              <c:numCache>
                <c:formatCode>0.0%</c:formatCode>
                <c:ptCount val="11"/>
                <c:pt idx="0">
                  <c:v>4.608294930875576E-3</c:v>
                </c:pt>
                <c:pt idx="1">
                  <c:v>0.29493087557603687</c:v>
                </c:pt>
                <c:pt idx="2">
                  <c:v>5.0691244239631339E-2</c:v>
                </c:pt>
                <c:pt idx="3">
                  <c:v>9.2165898617511521E-3</c:v>
                </c:pt>
                <c:pt idx="4">
                  <c:v>8.755760368663594E-2</c:v>
                </c:pt>
                <c:pt idx="5">
                  <c:v>5.5299539170506916E-2</c:v>
                </c:pt>
                <c:pt idx="6">
                  <c:v>7.8341013824884786E-2</c:v>
                </c:pt>
                <c:pt idx="7">
                  <c:v>0.14746543778801843</c:v>
                </c:pt>
                <c:pt idx="8">
                  <c:v>0.15207373271889402</c:v>
                </c:pt>
                <c:pt idx="9">
                  <c:v>9.2165898617511524E-2</c:v>
                </c:pt>
                <c:pt idx="10">
                  <c:v>2.7649769585253458E-2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FA-4272-9DC2-C75E34D01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729584"/>
        <c:axId val="1"/>
      </c:barChart>
      <c:catAx>
        <c:axId val="3737295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+mj-ea"/>
                <a:ea typeface="+mj-ea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737295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22033447939901E-2"/>
          <c:y val="9.0090090090090089E-3"/>
          <c:w val="0.86231913231824664"/>
          <c:h val="0.7086330424913102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'狭山池博　R3アンケート調査結果'!$B$232:$B$233</c:f>
              <c:strCache>
                <c:ptCount val="2"/>
                <c:pt idx="0">
                  <c:v>女性</c:v>
                </c:pt>
                <c:pt idx="1">
                  <c:v>男性</c:v>
                </c:pt>
              </c:strCache>
            </c:strRef>
          </c:cat>
          <c:val>
            <c:numRef>
              <c:f>'狭山池博　R3アンケート調査結果'!$D$232:$D$233</c:f>
              <c:numCache>
                <c:formatCode>0.0%</c:formatCode>
                <c:ptCount val="2"/>
                <c:pt idx="0">
                  <c:v>0.37962962962962965</c:v>
                </c:pt>
                <c:pt idx="1">
                  <c:v>0.62037037037037035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D5-4F66-93B9-20C377FDD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8"/>
        <c:axId val="373799200"/>
        <c:axId val="1"/>
      </c:barChart>
      <c:catAx>
        <c:axId val="3737992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t"/>
        <c:majorGridlines/>
        <c:minorGridlines>
          <c:spPr>
            <a:ln>
              <a:noFill/>
            </a:ln>
          </c:spPr>
        </c:min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737992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51289610427783"/>
          <c:y val="5.9488653082359635E-2"/>
          <c:w val="0.82330088950429425"/>
          <c:h val="0.825093991646038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'狭山池博　R3アンケート調査結果'!$B$242:$B$250</c:f>
              <c:strCache>
                <c:ptCount val="9"/>
                <c:pt idx="0">
                  <c:v>タクシー</c:v>
                </c:pt>
                <c:pt idx="1">
                  <c:v>その他</c:v>
                </c:pt>
                <c:pt idx="2">
                  <c:v>巡回バス</c:v>
                </c:pt>
                <c:pt idx="3">
                  <c:v>路線バス</c:v>
                </c:pt>
                <c:pt idx="4">
                  <c:v>バイク</c:v>
                </c:pt>
                <c:pt idx="5">
                  <c:v>自転車</c:v>
                </c:pt>
                <c:pt idx="6">
                  <c:v>徒歩</c:v>
                </c:pt>
                <c:pt idx="7">
                  <c:v>電車</c:v>
                </c:pt>
                <c:pt idx="8">
                  <c:v>乗用車</c:v>
                </c:pt>
              </c:strCache>
            </c:strRef>
          </c:cat>
          <c:val>
            <c:numRef>
              <c:f>'狭山池博　R3アンケート調査結果'!$D$242:$D$250</c:f>
              <c:numCache>
                <c:formatCode>0.0%</c:formatCode>
                <c:ptCount val="9"/>
                <c:pt idx="0">
                  <c:v>0</c:v>
                </c:pt>
                <c:pt idx="1">
                  <c:v>2.8409090909090908E-2</c:v>
                </c:pt>
                <c:pt idx="2">
                  <c:v>5.681818181818182E-3</c:v>
                </c:pt>
                <c:pt idx="3">
                  <c:v>5.681818181818182E-3</c:v>
                </c:pt>
                <c:pt idx="4">
                  <c:v>3.4090909090909088E-2</c:v>
                </c:pt>
                <c:pt idx="5">
                  <c:v>0.10227272727272728</c:v>
                </c:pt>
                <c:pt idx="6">
                  <c:v>0.14204545454545456</c:v>
                </c:pt>
                <c:pt idx="7">
                  <c:v>0.25568181818181818</c:v>
                </c:pt>
                <c:pt idx="8">
                  <c:v>0.42613636363636365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0-44E4-815C-EEB700900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800840"/>
        <c:axId val="1"/>
      </c:barChart>
      <c:catAx>
        <c:axId val="3738008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majorGridlines/>
        <c:minorGridlines>
          <c:spPr>
            <a:ln>
              <a:noFill/>
            </a:ln>
          </c:spPr>
        </c:minorGridlines>
        <c:numFmt formatCode="0%" sourceLinked="0"/>
        <c:majorTickMark val="out"/>
        <c:minorTickMark val="none"/>
        <c:tickLblPos val="nextTo"/>
        <c:spPr>
          <a:ln>
            <a:solidFill>
              <a:sysClr val="windowText" lastClr="000000">
                <a:tint val="75000"/>
                <a:shade val="95000"/>
                <a:satMod val="105000"/>
              </a:sysClr>
            </a:solidFill>
            <a:prstDash val="solid"/>
          </a:ln>
        </c:spPr>
        <c:txPr>
          <a:bodyPr/>
          <a:lstStyle/>
          <a:p>
            <a:pPr>
              <a:defRPr sz="800"/>
            </a:pPr>
            <a:endParaRPr lang="ja-JP"/>
          </a:p>
        </c:txPr>
        <c:crossAx val="3738008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'狭山池博　R3アンケート調査結果'!$B$258:$B$267</c:f>
              <c:strCache>
                <c:ptCount val="10"/>
                <c:pt idx="0">
                  <c:v>他館のＨＰ</c:v>
                </c:pt>
                <c:pt idx="1">
                  <c:v>インターネット・メルマガ</c:v>
                </c:pt>
                <c:pt idx="2">
                  <c:v>当館のＨＰ</c:v>
                </c:pt>
                <c:pt idx="3">
                  <c:v>ポスター・チラシ</c:v>
                </c:pt>
                <c:pt idx="4">
                  <c:v>新聞・雑誌</c:v>
                </c:pt>
                <c:pt idx="5">
                  <c:v>テレビ・ラジオ</c:v>
                </c:pt>
                <c:pt idx="6">
                  <c:v>その他</c:v>
                </c:pt>
                <c:pt idx="7">
                  <c:v>府・市広報</c:v>
                </c:pt>
                <c:pt idx="8">
                  <c:v>近くを通った</c:v>
                </c:pt>
                <c:pt idx="9">
                  <c:v>家族・友人・学校紹介</c:v>
                </c:pt>
              </c:strCache>
            </c:strRef>
          </c:cat>
          <c:val>
            <c:numRef>
              <c:f>'狭山池博　R3アンケート調査結果'!$D$258:$D$267</c:f>
              <c:numCache>
                <c:formatCode>0.0%</c:formatCode>
                <c:ptCount val="10"/>
                <c:pt idx="0">
                  <c:v>1.532567049808429E-2</c:v>
                </c:pt>
                <c:pt idx="1">
                  <c:v>1.532567049808429E-2</c:v>
                </c:pt>
                <c:pt idx="2">
                  <c:v>6.1302681992337162E-2</c:v>
                </c:pt>
                <c:pt idx="3">
                  <c:v>0.10727969348659004</c:v>
                </c:pt>
                <c:pt idx="4">
                  <c:v>3.4482758620689655E-2</c:v>
                </c:pt>
                <c:pt idx="5">
                  <c:v>6.1302681992337162E-2</c:v>
                </c:pt>
                <c:pt idx="6">
                  <c:v>0.16475095785440613</c:v>
                </c:pt>
                <c:pt idx="7">
                  <c:v>6.5134099616858232E-2</c:v>
                </c:pt>
                <c:pt idx="8">
                  <c:v>0.18390804597701149</c:v>
                </c:pt>
                <c:pt idx="9">
                  <c:v>0.29118773946360155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9C-468F-92EB-5A1A44974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802480"/>
        <c:axId val="1"/>
      </c:barChart>
      <c:catAx>
        <c:axId val="3738024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majorGridlines/>
        <c:minorGridlines>
          <c:spPr>
            <a:ln>
              <a:noFill/>
              <a:prstDash val="sysDot"/>
            </a:ln>
          </c:spPr>
        </c:min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738024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'狭山池博　R3アンケート調査結果'!$B$277:$B$282</c:f>
              <c:strCache>
                <c:ptCount val="6"/>
                <c:pt idx="0">
                  <c:v>図書・情報閲覧</c:v>
                </c:pt>
                <c:pt idx="1">
                  <c:v>休息</c:v>
                </c:pt>
                <c:pt idx="2">
                  <c:v>その他</c:v>
                </c:pt>
                <c:pt idx="3">
                  <c:v>たまたま立ち寄り</c:v>
                </c:pt>
                <c:pt idx="4">
                  <c:v>展示と建物観覧</c:v>
                </c:pt>
                <c:pt idx="5">
                  <c:v>展示遺構の観覧</c:v>
                </c:pt>
              </c:strCache>
            </c:strRef>
          </c:cat>
          <c:val>
            <c:numRef>
              <c:f>'狭山池博　R3アンケート調査結果'!$D$277:$D$282</c:f>
              <c:numCache>
                <c:formatCode>0.0%</c:formatCode>
                <c:ptCount val="6"/>
                <c:pt idx="0">
                  <c:v>1.8796992481203006E-2</c:v>
                </c:pt>
                <c:pt idx="1">
                  <c:v>7.1428571428571425E-2</c:v>
                </c:pt>
                <c:pt idx="2">
                  <c:v>7.8947368421052627E-2</c:v>
                </c:pt>
                <c:pt idx="3">
                  <c:v>0.17293233082706766</c:v>
                </c:pt>
                <c:pt idx="4">
                  <c:v>0.24060150375939848</c:v>
                </c:pt>
                <c:pt idx="5">
                  <c:v>0.41729323308270677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91-49EA-A11C-BB85D639C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943360"/>
        <c:axId val="1"/>
      </c:barChart>
      <c:catAx>
        <c:axId val="3739433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739433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27594829937184"/>
          <c:y val="4.8023050604931956E-2"/>
          <c:w val="0.76931555789346795"/>
          <c:h val="0.92043854296810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'狭山池博　R3アンケート調査結果'!$B$294:$B$320</c:f>
              <c:strCache>
                <c:ptCount val="27"/>
                <c:pt idx="0">
                  <c:v>音声ガイド</c:v>
                </c:pt>
                <c:pt idx="1">
                  <c:v>郷土資料館</c:v>
                </c:pt>
                <c:pt idx="2">
                  <c:v>末永 雅雄</c:v>
                </c:pt>
                <c:pt idx="3">
                  <c:v>クイズガイド</c:v>
                </c:pt>
                <c:pt idx="4">
                  <c:v>土木ランド</c:v>
                </c:pt>
                <c:pt idx="5">
                  <c:v>情報コーナ</c:v>
                </c:pt>
                <c:pt idx="6">
                  <c:v>その他</c:v>
                </c:pt>
                <c:pt idx="7">
                  <c:v>古文書</c:v>
                </c:pt>
                <c:pt idx="8">
                  <c:v>黒鍬</c:v>
                </c:pt>
                <c:pt idx="9">
                  <c:v>中樋</c:v>
                </c:pt>
                <c:pt idx="10">
                  <c:v>船大工</c:v>
                </c:pt>
                <c:pt idx="11">
                  <c:v>須恵器</c:v>
                </c:pt>
                <c:pt idx="12">
                  <c:v>今池スコップ</c:v>
                </c:pt>
                <c:pt idx="13">
                  <c:v>昭和の取水塔</c:v>
                </c:pt>
                <c:pt idx="14">
                  <c:v>ズームカメラ</c:v>
                </c:pt>
                <c:pt idx="15">
                  <c:v>尺八樋</c:v>
                </c:pt>
                <c:pt idx="16">
                  <c:v>石棺</c:v>
                </c:pt>
                <c:pt idx="17">
                  <c:v>潅漑模型</c:v>
                </c:pt>
                <c:pt idx="18">
                  <c:v>重源</c:v>
                </c:pt>
                <c:pt idx="19">
                  <c:v>解説ビデオ</c:v>
                </c:pt>
                <c:pt idx="20">
                  <c:v>木製枠工</c:v>
                </c:pt>
                <c:pt idx="21">
                  <c:v>行基</c:v>
                </c:pt>
                <c:pt idx="22">
                  <c:v>敷葉工法</c:v>
                </c:pt>
                <c:pt idx="23">
                  <c:v>博物館建物</c:v>
                </c:pt>
                <c:pt idx="24">
                  <c:v>水庭・滝</c:v>
                </c:pt>
                <c:pt idx="25">
                  <c:v>樋管東樋</c:v>
                </c:pt>
                <c:pt idx="26">
                  <c:v>堤体</c:v>
                </c:pt>
              </c:strCache>
            </c:strRef>
          </c:cat>
          <c:val>
            <c:numRef>
              <c:f>'狭山池博　R3アンケート調査結果'!$D$294:$D$320</c:f>
              <c:numCache>
                <c:formatCode>0.0%</c:formatCode>
                <c:ptCount val="27"/>
                <c:pt idx="0">
                  <c:v>2.4261603375527425E-2</c:v>
                </c:pt>
                <c:pt idx="1">
                  <c:v>3.059071729957806E-2</c:v>
                </c:pt>
                <c:pt idx="2">
                  <c:v>1.7932489451476793E-2</c:v>
                </c:pt>
                <c:pt idx="3">
                  <c:v>2.0042194092827006E-2</c:v>
                </c:pt>
                <c:pt idx="4">
                  <c:v>1.3713080168776372E-2</c:v>
                </c:pt>
                <c:pt idx="5">
                  <c:v>2.6371308016877638E-2</c:v>
                </c:pt>
                <c:pt idx="6">
                  <c:v>2.0042194092827006E-2</c:v>
                </c:pt>
                <c:pt idx="7">
                  <c:v>1.8987341772151899E-2</c:v>
                </c:pt>
                <c:pt idx="8">
                  <c:v>1.5822784810126583E-2</c:v>
                </c:pt>
                <c:pt idx="9">
                  <c:v>2.6371308016877638E-2</c:v>
                </c:pt>
                <c:pt idx="10">
                  <c:v>1.6877637130801686E-2</c:v>
                </c:pt>
                <c:pt idx="11">
                  <c:v>2.1097046413502109E-2</c:v>
                </c:pt>
                <c:pt idx="12">
                  <c:v>2.8481012658227847E-2</c:v>
                </c:pt>
                <c:pt idx="13">
                  <c:v>2.5316455696202531E-2</c:v>
                </c:pt>
                <c:pt idx="14">
                  <c:v>2.8481012658227847E-2</c:v>
                </c:pt>
                <c:pt idx="15">
                  <c:v>3.059071729957806E-2</c:v>
                </c:pt>
                <c:pt idx="16">
                  <c:v>2.3206751054852322E-2</c:v>
                </c:pt>
                <c:pt idx="17">
                  <c:v>2.7426160337552744E-2</c:v>
                </c:pt>
                <c:pt idx="18">
                  <c:v>4.4303797468354431E-2</c:v>
                </c:pt>
                <c:pt idx="19">
                  <c:v>5.2742616033755275E-2</c:v>
                </c:pt>
                <c:pt idx="20">
                  <c:v>2.6371308016877638E-2</c:v>
                </c:pt>
                <c:pt idx="21">
                  <c:v>5.9071729957805907E-2</c:v>
                </c:pt>
                <c:pt idx="22">
                  <c:v>6.3291139240506333E-2</c:v>
                </c:pt>
                <c:pt idx="23">
                  <c:v>6.5400843881856546E-2</c:v>
                </c:pt>
                <c:pt idx="24">
                  <c:v>6.5400843881856546E-2</c:v>
                </c:pt>
                <c:pt idx="25">
                  <c:v>8.6497890295358648E-2</c:v>
                </c:pt>
                <c:pt idx="26">
                  <c:v>0.12130801687763713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66-437B-AADF-31FAE7E41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945000"/>
        <c:axId val="1"/>
      </c:barChart>
      <c:catAx>
        <c:axId val="3739450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739450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67116488512279"/>
          <c:y val="2.4237970020563236E-2"/>
          <c:w val="0.84030993024178846"/>
          <c:h val="0.924645764757401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'狭山池博　R3アンケート調査結果'!$B$171:$B$193</c:f>
              <c:strCache>
                <c:ptCount val="23"/>
                <c:pt idx="0">
                  <c:v>大東市</c:v>
                </c:pt>
                <c:pt idx="1">
                  <c:v>四条畷市</c:v>
                </c:pt>
                <c:pt idx="2">
                  <c:v>茨木市</c:v>
                </c:pt>
                <c:pt idx="3">
                  <c:v>吹田市</c:v>
                </c:pt>
                <c:pt idx="4">
                  <c:v>高石市</c:v>
                </c:pt>
                <c:pt idx="5">
                  <c:v>高槻市</c:v>
                </c:pt>
                <c:pt idx="6">
                  <c:v>千早赤坂村</c:v>
                </c:pt>
                <c:pt idx="7">
                  <c:v>和泉市</c:v>
                </c:pt>
                <c:pt idx="8">
                  <c:v>大阪市</c:v>
                </c:pt>
                <c:pt idx="9">
                  <c:v>堺市</c:v>
                </c:pt>
                <c:pt idx="10">
                  <c:v>藤井寺市</c:v>
                </c:pt>
                <c:pt idx="11">
                  <c:v>岸和田市</c:v>
                </c:pt>
                <c:pt idx="12">
                  <c:v>羽曳野市</c:v>
                </c:pt>
                <c:pt idx="13">
                  <c:v>松原市</c:v>
                </c:pt>
                <c:pt idx="14">
                  <c:v>羽曳野市</c:v>
                </c:pt>
                <c:pt idx="15">
                  <c:v>河内長野市</c:v>
                </c:pt>
                <c:pt idx="16">
                  <c:v>富田林市</c:v>
                </c:pt>
                <c:pt idx="17">
                  <c:v>大阪狭山市</c:v>
                </c:pt>
                <c:pt idx="18">
                  <c:v>東大阪市</c:v>
                </c:pt>
                <c:pt idx="19">
                  <c:v>熊取町</c:v>
                </c:pt>
                <c:pt idx="20">
                  <c:v>箕面市</c:v>
                </c:pt>
                <c:pt idx="21">
                  <c:v>泉佐野市</c:v>
                </c:pt>
                <c:pt idx="22">
                  <c:v>豊中市</c:v>
                </c:pt>
              </c:strCache>
            </c:strRef>
          </c:cat>
          <c:val>
            <c:numRef>
              <c:f>'狭山池博　R3アンケート調査結果'!$D$171:$D$193</c:f>
              <c:numCache>
                <c:formatCode>0.0%</c:formatCode>
                <c:ptCount val="23"/>
                <c:pt idx="0">
                  <c:v>5.0505050505050509E-3</c:v>
                </c:pt>
                <c:pt idx="1">
                  <c:v>5.0505050505050509E-3</c:v>
                </c:pt>
                <c:pt idx="2">
                  <c:v>1.0101010101010102E-2</c:v>
                </c:pt>
                <c:pt idx="3">
                  <c:v>5.0505050505050509E-3</c:v>
                </c:pt>
                <c:pt idx="4">
                  <c:v>5.0505050505050509E-3</c:v>
                </c:pt>
                <c:pt idx="5">
                  <c:v>5.0505050505050509E-3</c:v>
                </c:pt>
                <c:pt idx="6">
                  <c:v>5.0505050505050509E-3</c:v>
                </c:pt>
                <c:pt idx="7">
                  <c:v>1.0101010101010102E-2</c:v>
                </c:pt>
                <c:pt idx="8">
                  <c:v>0.11616161616161616</c:v>
                </c:pt>
                <c:pt idx="9">
                  <c:v>0.21212121212121213</c:v>
                </c:pt>
                <c:pt idx="10">
                  <c:v>1.5151515151515152E-2</c:v>
                </c:pt>
                <c:pt idx="11">
                  <c:v>2.5252525252525252E-2</c:v>
                </c:pt>
                <c:pt idx="12">
                  <c:v>2.0202020202020204E-2</c:v>
                </c:pt>
                <c:pt idx="13">
                  <c:v>3.0303030303030304E-2</c:v>
                </c:pt>
                <c:pt idx="14">
                  <c:v>2.0202020202020204E-2</c:v>
                </c:pt>
                <c:pt idx="15">
                  <c:v>4.5454545454545456E-2</c:v>
                </c:pt>
                <c:pt idx="16">
                  <c:v>0.13131313131313133</c:v>
                </c:pt>
                <c:pt idx="17">
                  <c:v>0.29292929292929293</c:v>
                </c:pt>
                <c:pt idx="18">
                  <c:v>1.0101010101010102E-2</c:v>
                </c:pt>
                <c:pt idx="19">
                  <c:v>1.0101010101010102E-2</c:v>
                </c:pt>
                <c:pt idx="20">
                  <c:v>5.0505050505050509E-3</c:v>
                </c:pt>
                <c:pt idx="21">
                  <c:v>1.0101010101010102E-2</c:v>
                </c:pt>
                <c:pt idx="22">
                  <c:v>5.0505050505050509E-3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E8-47AE-BAB4-5B675828B2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74036656"/>
        <c:axId val="1"/>
      </c:barChart>
      <c:catAx>
        <c:axId val="3740366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4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9525">
            <a:solidFill>
              <a:schemeClr val="tx1">
                <a:lumMod val="15000"/>
                <a:lumOff val="85000"/>
              </a:scheme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4036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'狭山池博　R3アンケート調査結果'!$B$150:$B$158</c:f>
              <c:strCache>
                <c:ptCount val="9"/>
                <c:pt idx="0">
                  <c:v>兵庫県</c:v>
                </c:pt>
                <c:pt idx="1">
                  <c:v>奈良県</c:v>
                </c:pt>
                <c:pt idx="2">
                  <c:v>京都府</c:v>
                </c:pt>
                <c:pt idx="3">
                  <c:v>東京都</c:v>
                </c:pt>
                <c:pt idx="4">
                  <c:v>和歌山県</c:v>
                </c:pt>
                <c:pt idx="5">
                  <c:v>三重県</c:v>
                </c:pt>
                <c:pt idx="6">
                  <c:v>千葉県</c:v>
                </c:pt>
                <c:pt idx="7">
                  <c:v>宮崎県</c:v>
                </c:pt>
                <c:pt idx="8">
                  <c:v>外国</c:v>
                </c:pt>
              </c:strCache>
            </c:strRef>
          </c:cat>
          <c:val>
            <c:numRef>
              <c:f>'狭山池博　R3アンケート調査結果'!$D$150:$D$158</c:f>
              <c:numCache>
                <c:formatCode>0.0%</c:formatCode>
                <c:ptCount val="9"/>
                <c:pt idx="0">
                  <c:v>0.22500000000000001</c:v>
                </c:pt>
                <c:pt idx="1">
                  <c:v>0.05</c:v>
                </c:pt>
                <c:pt idx="2">
                  <c:v>7.4999999999999997E-2</c:v>
                </c:pt>
                <c:pt idx="3">
                  <c:v>0.05</c:v>
                </c:pt>
                <c:pt idx="4">
                  <c:v>0.05</c:v>
                </c:pt>
                <c:pt idx="5">
                  <c:v>2.5000000000000001E-2</c:v>
                </c:pt>
                <c:pt idx="6">
                  <c:v>2.5000000000000001E-2</c:v>
                </c:pt>
                <c:pt idx="7">
                  <c:v>2.5000000000000001E-2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E0-4AD6-9310-179D024BEC3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74038296"/>
        <c:axId val="1"/>
      </c:barChart>
      <c:catAx>
        <c:axId val="3740382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ln w="12700">
            <a:solidFill>
              <a:schemeClr val="tx1">
                <a:lumMod val="15000"/>
                <a:lumOff val="85000"/>
              </a:schemeClr>
            </a:solidFill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4038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259772</xdr:colOff>
      <xdr:row>127</xdr:row>
      <xdr:rowOff>105735</xdr:rowOff>
    </xdr:from>
    <xdr:to>
      <xdr:col>11</xdr:col>
      <xdr:colOff>317500</xdr:colOff>
      <xdr:row>144</xdr:row>
      <xdr:rowOff>0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199158</xdr:colOff>
      <xdr:row>207</xdr:row>
      <xdr:rowOff>38484</xdr:rowOff>
    </xdr:from>
    <xdr:to>
      <xdr:col>11</xdr:col>
      <xdr:colOff>490681</xdr:colOff>
      <xdr:row>225</xdr:row>
      <xdr:rowOff>96211</xdr:rowOff>
    </xdr:to>
    <xdr:graphicFrame macro="">
      <xdr:nvGraphicFramePr>
        <xdr:cNvPr id="3" name="グラフ 15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285462</xdr:colOff>
      <xdr:row>228</xdr:row>
      <xdr:rowOff>95057</xdr:rowOff>
    </xdr:from>
    <xdr:to>
      <xdr:col>11</xdr:col>
      <xdr:colOff>298258</xdr:colOff>
      <xdr:row>236</xdr:row>
      <xdr:rowOff>153941</xdr:rowOff>
    </xdr:to>
    <xdr:graphicFrame macro="">
      <xdr:nvGraphicFramePr>
        <xdr:cNvPr id="4" name="グラフ 16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218018</xdr:colOff>
      <xdr:row>239</xdr:row>
      <xdr:rowOff>18472</xdr:rowOff>
    </xdr:from>
    <xdr:to>
      <xdr:col>11</xdr:col>
      <xdr:colOff>298258</xdr:colOff>
      <xdr:row>252</xdr:row>
      <xdr:rowOff>115455</xdr:rowOff>
    </xdr:to>
    <xdr:graphicFrame macro="">
      <xdr:nvGraphicFramePr>
        <xdr:cNvPr id="5" name="グラフ 18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275550</xdr:colOff>
      <xdr:row>255</xdr:row>
      <xdr:rowOff>172990</xdr:rowOff>
    </xdr:from>
    <xdr:to>
      <xdr:col>11</xdr:col>
      <xdr:colOff>336741</xdr:colOff>
      <xdr:row>271</xdr:row>
      <xdr:rowOff>57727</xdr:rowOff>
    </xdr:to>
    <xdr:graphicFrame macro="">
      <xdr:nvGraphicFramePr>
        <xdr:cNvPr id="6" name="グラフ 19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141048</xdr:colOff>
      <xdr:row>274</xdr:row>
      <xdr:rowOff>19242</xdr:rowOff>
    </xdr:from>
    <xdr:to>
      <xdr:col>11</xdr:col>
      <xdr:colOff>317499</xdr:colOff>
      <xdr:row>287</xdr:row>
      <xdr:rowOff>38485</xdr:rowOff>
    </xdr:to>
    <xdr:graphicFrame macro="">
      <xdr:nvGraphicFramePr>
        <xdr:cNvPr id="7" name="グラフ 20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105833</xdr:colOff>
      <xdr:row>291</xdr:row>
      <xdr:rowOff>66868</xdr:rowOff>
    </xdr:from>
    <xdr:to>
      <xdr:col>11</xdr:col>
      <xdr:colOff>317500</xdr:colOff>
      <xdr:row>331</xdr:row>
      <xdr:rowOff>105833</xdr:rowOff>
    </xdr:to>
    <xdr:graphicFrame macro="">
      <xdr:nvGraphicFramePr>
        <xdr:cNvPr id="8" name="グラフ 21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132100</xdr:colOff>
      <xdr:row>167</xdr:row>
      <xdr:rowOff>153360</xdr:rowOff>
    </xdr:from>
    <xdr:to>
      <xdr:col>11</xdr:col>
      <xdr:colOff>432954</xdr:colOff>
      <xdr:row>205</xdr:row>
      <xdr:rowOff>144318</xdr:rowOff>
    </xdr:to>
    <xdr:graphicFrame macro="">
      <xdr:nvGraphicFramePr>
        <xdr:cNvPr id="9" name="グラフ 1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230909</xdr:colOff>
      <xdr:row>147</xdr:row>
      <xdr:rowOff>36946</xdr:rowOff>
    </xdr:from>
    <xdr:to>
      <xdr:col>11</xdr:col>
      <xdr:colOff>365607</xdr:colOff>
      <xdr:row>164</xdr:row>
      <xdr:rowOff>96214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269395</xdr:colOff>
      <xdr:row>5</xdr:row>
      <xdr:rowOff>50199</xdr:rowOff>
    </xdr:from>
    <xdr:to>
      <xdr:col>11</xdr:col>
      <xdr:colOff>336743</xdr:colOff>
      <xdr:row>18</xdr:row>
      <xdr:rowOff>46470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238124</xdr:colOff>
      <xdr:row>19</xdr:row>
      <xdr:rowOff>123824</xdr:rowOff>
    </xdr:from>
    <xdr:to>
      <xdr:col>11</xdr:col>
      <xdr:colOff>317499</xdr:colOff>
      <xdr:row>33</xdr:row>
      <xdr:rowOff>85725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209550</xdr:colOff>
      <xdr:row>35</xdr:row>
      <xdr:rowOff>133351</xdr:rowOff>
    </xdr:from>
    <xdr:to>
      <xdr:col>11</xdr:col>
      <xdr:colOff>413712</xdr:colOff>
      <xdr:row>48</xdr:row>
      <xdr:rowOff>152401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325196</xdr:colOff>
      <xdr:row>49</xdr:row>
      <xdr:rowOff>144222</xdr:rowOff>
    </xdr:from>
    <xdr:to>
      <xdr:col>11</xdr:col>
      <xdr:colOff>394470</xdr:colOff>
      <xdr:row>63</xdr:row>
      <xdr:rowOff>123439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288636</xdr:colOff>
      <xdr:row>65</xdr:row>
      <xdr:rowOff>57150</xdr:rowOff>
    </xdr:from>
    <xdr:to>
      <xdr:col>11</xdr:col>
      <xdr:colOff>394470</xdr:colOff>
      <xdr:row>80</xdr:row>
      <xdr:rowOff>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100059</xdr:colOff>
      <xdr:row>84</xdr:row>
      <xdr:rowOff>52339</xdr:rowOff>
    </xdr:from>
    <xdr:to>
      <xdr:col>11</xdr:col>
      <xdr:colOff>413712</xdr:colOff>
      <xdr:row>103</xdr:row>
      <xdr:rowOff>0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7FACBFB9-E3B3-513A-6612-C4BE11505E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253998</xdr:colOff>
      <xdr:row>106</xdr:row>
      <xdr:rowOff>148551</xdr:rowOff>
    </xdr:from>
    <xdr:to>
      <xdr:col>11</xdr:col>
      <xdr:colOff>413712</xdr:colOff>
      <xdr:row>124</xdr:row>
      <xdr:rowOff>57727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1EC08A4C-08AC-4145-F96B-62D975814C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32"/>
  <sheetViews>
    <sheetView tabSelected="1" view="pageBreakPreview" zoomScale="99" zoomScaleNormal="99" zoomScaleSheetLayoutView="99" workbookViewId="0">
      <selection sqref="A1:L2"/>
    </sheetView>
  </sheetViews>
  <sheetFormatPr defaultRowHeight="13.5" x14ac:dyDescent="0.15"/>
  <cols>
    <col min="1" max="1" width="5.625" style="1" customWidth="1"/>
    <col min="2" max="2" width="13.875" style="4" customWidth="1"/>
    <col min="3" max="3" width="8.25" style="4" customWidth="1"/>
    <col min="4" max="4" width="6.625" style="4" customWidth="1"/>
    <col min="5" max="9" width="9" style="1"/>
    <col min="10" max="10" width="11.25" style="1" customWidth="1"/>
    <col min="11" max="16384" width="9" style="1"/>
  </cols>
  <sheetData>
    <row r="1" spans="1:12" ht="13.5" customHeight="1" x14ac:dyDescent="0.1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3.5" customHeight="1" x14ac:dyDescent="0.1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7.25" x14ac:dyDescent="0.15">
      <c r="A3" s="2"/>
      <c r="B3" s="3"/>
      <c r="C3" s="3"/>
      <c r="D3" s="3"/>
      <c r="E3" s="2"/>
      <c r="F3" s="2"/>
      <c r="G3" s="2"/>
      <c r="H3" s="2"/>
      <c r="I3" s="2"/>
      <c r="J3" s="2"/>
    </row>
    <row r="4" spans="1:12" x14ac:dyDescent="0.15">
      <c r="A4" s="1" t="s">
        <v>1</v>
      </c>
      <c r="B4" s="1"/>
    </row>
    <row r="5" spans="1:12" x14ac:dyDescent="0.15">
      <c r="B5" s="1" t="s">
        <v>2</v>
      </c>
    </row>
    <row r="7" spans="1:12" ht="16.5" customHeight="1" x14ac:dyDescent="0.15">
      <c r="B7" s="5"/>
      <c r="C7" s="6" t="s">
        <v>3</v>
      </c>
      <c r="D7" s="7" t="s">
        <v>4</v>
      </c>
    </row>
    <row r="8" spans="1:12" ht="16.5" customHeight="1" x14ac:dyDescent="0.15">
      <c r="B8" s="8" t="s">
        <v>5</v>
      </c>
      <c r="C8" s="9">
        <v>161</v>
      </c>
      <c r="D8" s="10">
        <f>C8/C12</f>
        <v>0.76303317535545023</v>
      </c>
    </row>
    <row r="9" spans="1:12" ht="16.5" customHeight="1" x14ac:dyDescent="0.15">
      <c r="B9" s="11" t="s">
        <v>6</v>
      </c>
      <c r="C9" s="12">
        <v>47</v>
      </c>
      <c r="D9" s="10">
        <f>C9/C12</f>
        <v>0.22274881516587677</v>
      </c>
    </row>
    <row r="10" spans="1:12" ht="16.5" customHeight="1" x14ac:dyDescent="0.15">
      <c r="B10" s="11" t="s">
        <v>7</v>
      </c>
      <c r="C10" s="12">
        <v>3</v>
      </c>
      <c r="D10" s="10">
        <f>C10/C12</f>
        <v>1.4218009478672985E-2</v>
      </c>
    </row>
    <row r="11" spans="1:12" ht="16.5" customHeight="1" x14ac:dyDescent="0.15">
      <c r="B11" s="13" t="s">
        <v>8</v>
      </c>
      <c r="C11" s="14">
        <v>0</v>
      </c>
      <c r="D11" s="15">
        <f>C11/C12</f>
        <v>0</v>
      </c>
    </row>
    <row r="12" spans="1:12" ht="16.5" customHeight="1" x14ac:dyDescent="0.15">
      <c r="B12" s="16" t="s">
        <v>9</v>
      </c>
      <c r="C12" s="17">
        <f>SUM(C7:C11)</f>
        <v>211</v>
      </c>
      <c r="D12" s="18">
        <f>SUM(D8:D11)</f>
        <v>1</v>
      </c>
    </row>
    <row r="20" spans="2:4" x14ac:dyDescent="0.15">
      <c r="B20" s="1" t="s">
        <v>10</v>
      </c>
    </row>
    <row r="22" spans="2:4" ht="17.25" customHeight="1" x14ac:dyDescent="0.15">
      <c r="B22" s="5"/>
      <c r="C22" s="6" t="s">
        <v>3</v>
      </c>
      <c r="D22" s="19" t="s">
        <v>4</v>
      </c>
    </row>
    <row r="23" spans="2:4" ht="17.25" customHeight="1" x14ac:dyDescent="0.15">
      <c r="B23" s="20" t="s">
        <v>5</v>
      </c>
      <c r="C23" s="21">
        <v>157</v>
      </c>
      <c r="D23" s="22">
        <f>C23/C27</f>
        <v>0.74407582938388628</v>
      </c>
    </row>
    <row r="24" spans="2:4" ht="17.25" customHeight="1" x14ac:dyDescent="0.15">
      <c r="B24" s="23" t="s">
        <v>6</v>
      </c>
      <c r="C24" s="24">
        <v>50</v>
      </c>
      <c r="D24" s="22">
        <f>C24/C27</f>
        <v>0.23696682464454977</v>
      </c>
    </row>
    <row r="25" spans="2:4" ht="17.25" customHeight="1" x14ac:dyDescent="0.15">
      <c r="B25" s="23" t="s">
        <v>7</v>
      </c>
      <c r="C25" s="24">
        <v>3</v>
      </c>
      <c r="D25" s="22">
        <f>C25/C27</f>
        <v>1.4218009478672985E-2</v>
      </c>
    </row>
    <row r="26" spans="2:4" ht="17.25" customHeight="1" x14ac:dyDescent="0.15">
      <c r="B26" s="25" t="s">
        <v>8</v>
      </c>
      <c r="C26" s="26">
        <v>1</v>
      </c>
      <c r="D26" s="27">
        <f>C26/C27</f>
        <v>4.7393364928909956E-3</v>
      </c>
    </row>
    <row r="27" spans="2:4" ht="17.25" customHeight="1" x14ac:dyDescent="0.15">
      <c r="B27" s="28" t="s">
        <v>9</v>
      </c>
      <c r="C27" s="29">
        <f>SUM(C23:C26)</f>
        <v>211</v>
      </c>
      <c r="D27" s="30">
        <f>SUM(D23:D26)</f>
        <v>1</v>
      </c>
    </row>
    <row r="35" spans="2:4" x14ac:dyDescent="0.15">
      <c r="B35" s="31"/>
    </row>
    <row r="36" spans="2:4" x14ac:dyDescent="0.15">
      <c r="B36" s="1" t="s">
        <v>11</v>
      </c>
    </row>
    <row r="38" spans="2:4" ht="18" customHeight="1" x14ac:dyDescent="0.15">
      <c r="B38" s="5"/>
      <c r="C38" s="6" t="s">
        <v>3</v>
      </c>
      <c r="D38" s="19" t="s">
        <v>4</v>
      </c>
    </row>
    <row r="39" spans="2:4" ht="16.5" customHeight="1" x14ac:dyDescent="0.15">
      <c r="B39" s="20" t="s">
        <v>5</v>
      </c>
      <c r="C39" s="21">
        <v>148</v>
      </c>
      <c r="D39" s="22">
        <f>C39/C43</f>
        <v>0.72549019607843135</v>
      </c>
    </row>
    <row r="40" spans="2:4" ht="16.5" customHeight="1" x14ac:dyDescent="0.15">
      <c r="B40" s="23" t="s">
        <v>6</v>
      </c>
      <c r="C40" s="24">
        <v>49</v>
      </c>
      <c r="D40" s="22">
        <f>C40/C43</f>
        <v>0.24019607843137256</v>
      </c>
    </row>
    <row r="41" spans="2:4" ht="16.5" customHeight="1" x14ac:dyDescent="0.15">
      <c r="B41" s="23" t="s">
        <v>12</v>
      </c>
      <c r="C41" s="24">
        <v>6</v>
      </c>
      <c r="D41" s="22">
        <f>C41/C43</f>
        <v>2.9411764705882353E-2</v>
      </c>
    </row>
    <row r="42" spans="2:4" ht="16.5" customHeight="1" x14ac:dyDescent="0.15">
      <c r="B42" s="32" t="s">
        <v>13</v>
      </c>
      <c r="C42" s="33">
        <v>1</v>
      </c>
      <c r="D42" s="27">
        <f>C42/C43</f>
        <v>4.9019607843137254E-3</v>
      </c>
    </row>
    <row r="43" spans="2:4" ht="16.5" customHeight="1" x14ac:dyDescent="0.15">
      <c r="B43" s="16" t="s">
        <v>9</v>
      </c>
      <c r="C43" s="17">
        <f>SUM(C39:C42)</f>
        <v>204</v>
      </c>
      <c r="D43" s="34">
        <f>SUM(D39:D42)</f>
        <v>1</v>
      </c>
    </row>
    <row r="44" spans="2:4" ht="16.5" customHeight="1" x14ac:dyDescent="0.15">
      <c r="D44" s="35"/>
    </row>
    <row r="45" spans="2:4" ht="16.5" customHeight="1" x14ac:dyDescent="0.15">
      <c r="D45" s="35"/>
    </row>
    <row r="46" spans="2:4" ht="16.5" customHeight="1" x14ac:dyDescent="0.15">
      <c r="D46" s="35"/>
    </row>
    <row r="47" spans="2:4" ht="16.5" customHeight="1" x14ac:dyDescent="0.15"/>
    <row r="48" spans="2:4" ht="16.5" customHeight="1" x14ac:dyDescent="0.15"/>
    <row r="49" spans="2:4" ht="16.5" customHeight="1" x14ac:dyDescent="0.15"/>
    <row r="51" spans="2:4" x14ac:dyDescent="0.15">
      <c r="B51" s="1" t="s">
        <v>14</v>
      </c>
    </row>
    <row r="53" spans="2:4" ht="20.25" customHeight="1" x14ac:dyDescent="0.15">
      <c r="B53" s="5"/>
      <c r="C53" s="6" t="s">
        <v>3</v>
      </c>
      <c r="D53" s="19" t="s">
        <v>4</v>
      </c>
    </row>
    <row r="54" spans="2:4" x14ac:dyDescent="0.15">
      <c r="B54" s="20" t="s">
        <v>5</v>
      </c>
      <c r="C54" s="21">
        <v>167</v>
      </c>
      <c r="D54" s="22">
        <f>C54/C58</f>
        <v>0.784037558685446</v>
      </c>
    </row>
    <row r="55" spans="2:4" x14ac:dyDescent="0.15">
      <c r="B55" s="23" t="s">
        <v>6</v>
      </c>
      <c r="C55" s="24">
        <v>38</v>
      </c>
      <c r="D55" s="22">
        <f>C55/C58</f>
        <v>0.17840375586854459</v>
      </c>
    </row>
    <row r="56" spans="2:4" x14ac:dyDescent="0.15">
      <c r="B56" s="23" t="s">
        <v>7</v>
      </c>
      <c r="C56" s="24">
        <v>6</v>
      </c>
      <c r="D56" s="22">
        <f>C56/C58</f>
        <v>2.8169014084507043E-2</v>
      </c>
    </row>
    <row r="57" spans="2:4" x14ac:dyDescent="0.15">
      <c r="B57" s="25" t="s">
        <v>8</v>
      </c>
      <c r="C57" s="26">
        <v>2</v>
      </c>
      <c r="D57" s="27">
        <f>C57/C58</f>
        <v>9.3896713615023476E-3</v>
      </c>
    </row>
    <row r="58" spans="2:4" x14ac:dyDescent="0.15">
      <c r="B58" s="28" t="s">
        <v>9</v>
      </c>
      <c r="C58" s="29">
        <f>SUM(C54:C57)</f>
        <v>213</v>
      </c>
      <c r="D58" s="34">
        <f>SUM(D54:D57)</f>
        <v>1</v>
      </c>
    </row>
    <row r="59" spans="2:4" ht="16.5" customHeight="1" x14ac:dyDescent="0.15"/>
    <row r="60" spans="2:4" ht="16.5" customHeight="1" x14ac:dyDescent="0.15"/>
    <row r="61" spans="2:4" ht="16.5" customHeight="1" x14ac:dyDescent="0.15"/>
    <row r="62" spans="2:4" ht="16.5" customHeight="1" x14ac:dyDescent="0.15"/>
    <row r="63" spans="2:4" ht="16.5" customHeight="1" x14ac:dyDescent="0.15"/>
    <row r="64" spans="2:4" ht="16.5" customHeight="1" x14ac:dyDescent="0.15"/>
    <row r="65" spans="2:4" ht="16.5" customHeight="1" x14ac:dyDescent="0.15"/>
    <row r="66" spans="2:4" ht="16.5" customHeight="1" x14ac:dyDescent="0.15">
      <c r="B66" s="1" t="s">
        <v>15</v>
      </c>
    </row>
    <row r="68" spans="2:4" ht="18.75" customHeight="1" x14ac:dyDescent="0.15">
      <c r="B68" s="5"/>
      <c r="C68" s="6" t="s">
        <v>3</v>
      </c>
      <c r="D68" s="19" t="s">
        <v>4</v>
      </c>
    </row>
    <row r="69" spans="2:4" x14ac:dyDescent="0.15">
      <c r="B69" s="20" t="s">
        <v>16</v>
      </c>
      <c r="C69" s="21">
        <v>106</v>
      </c>
      <c r="D69" s="22">
        <f>C69/C73</f>
        <v>0.50236966824644547</v>
      </c>
    </row>
    <row r="70" spans="2:4" x14ac:dyDescent="0.15">
      <c r="B70" s="23" t="s">
        <v>17</v>
      </c>
      <c r="C70" s="24">
        <v>68</v>
      </c>
      <c r="D70" s="22">
        <f>C70/C73</f>
        <v>0.32227488151658767</v>
      </c>
    </row>
    <row r="71" spans="2:4" x14ac:dyDescent="0.15">
      <c r="B71" s="23" t="s">
        <v>18</v>
      </c>
      <c r="C71" s="24">
        <v>31</v>
      </c>
      <c r="D71" s="22">
        <f>C71/C73</f>
        <v>0.14691943127962084</v>
      </c>
    </row>
    <row r="72" spans="2:4" x14ac:dyDescent="0.15">
      <c r="B72" s="25" t="s">
        <v>19</v>
      </c>
      <c r="C72" s="26">
        <v>6</v>
      </c>
      <c r="D72" s="27">
        <f>C72/C73</f>
        <v>2.843601895734597E-2</v>
      </c>
    </row>
    <row r="73" spans="2:4" x14ac:dyDescent="0.15">
      <c r="B73" s="28" t="s">
        <v>9</v>
      </c>
      <c r="C73" s="29">
        <f>SUM(C69:C72)</f>
        <v>211</v>
      </c>
      <c r="D73" s="34">
        <f>SUM(D69:D72)</f>
        <v>0.99999999999999989</v>
      </c>
    </row>
    <row r="83" spans="2:4" x14ac:dyDescent="0.15">
      <c r="B83" s="1" t="s">
        <v>20</v>
      </c>
    </row>
    <row r="85" spans="2:4" x14ac:dyDescent="0.15">
      <c r="B85" s="36"/>
      <c r="C85" s="37" t="s">
        <v>3</v>
      </c>
      <c r="D85" s="19" t="s">
        <v>4</v>
      </c>
    </row>
    <row r="86" spans="2:4" x14ac:dyDescent="0.15">
      <c r="B86" s="38" t="s">
        <v>21</v>
      </c>
      <c r="C86" s="39">
        <v>39</v>
      </c>
      <c r="D86" s="22">
        <f>C86/$C$95</f>
        <v>0.24223602484472051</v>
      </c>
    </row>
    <row r="87" spans="2:4" x14ac:dyDescent="0.15">
      <c r="B87" s="40" t="s">
        <v>22</v>
      </c>
      <c r="C87" s="41">
        <v>7</v>
      </c>
      <c r="D87" s="22">
        <f t="shared" ref="D87:D94" si="0">C87/$C$95</f>
        <v>4.3478260869565216E-2</v>
      </c>
    </row>
    <row r="88" spans="2:4" x14ac:dyDescent="0.15">
      <c r="B88" s="40" t="s">
        <v>23</v>
      </c>
      <c r="C88" s="41">
        <v>10</v>
      </c>
      <c r="D88" s="22">
        <f t="shared" si="0"/>
        <v>6.2111801242236024E-2</v>
      </c>
    </row>
    <row r="89" spans="2:4" x14ac:dyDescent="0.15">
      <c r="B89" s="40" t="s">
        <v>24</v>
      </c>
      <c r="C89" s="41">
        <v>16</v>
      </c>
      <c r="D89" s="22">
        <f t="shared" si="0"/>
        <v>9.9378881987577633E-2</v>
      </c>
    </row>
    <row r="90" spans="2:4" x14ac:dyDescent="0.15">
      <c r="B90" s="40" t="s">
        <v>25</v>
      </c>
      <c r="C90" s="41">
        <v>18</v>
      </c>
      <c r="D90" s="22">
        <f t="shared" si="0"/>
        <v>0.11180124223602485</v>
      </c>
    </row>
    <row r="91" spans="2:4" x14ac:dyDescent="0.15">
      <c r="B91" s="40" t="s">
        <v>26</v>
      </c>
      <c r="C91" s="41">
        <v>15</v>
      </c>
      <c r="D91" s="22">
        <f t="shared" si="0"/>
        <v>9.3167701863354033E-2</v>
      </c>
    </row>
    <row r="92" spans="2:4" x14ac:dyDescent="0.15">
      <c r="B92" s="40" t="s">
        <v>27</v>
      </c>
      <c r="C92" s="41">
        <v>10</v>
      </c>
      <c r="D92" s="22">
        <f t="shared" si="0"/>
        <v>6.2111801242236024E-2</v>
      </c>
    </row>
    <row r="93" spans="2:4" x14ac:dyDescent="0.15">
      <c r="B93" s="40" t="s">
        <v>28</v>
      </c>
      <c r="C93" s="41">
        <v>23</v>
      </c>
      <c r="D93" s="22">
        <f t="shared" si="0"/>
        <v>0.14285714285714285</v>
      </c>
    </row>
    <row r="94" spans="2:4" x14ac:dyDescent="0.15">
      <c r="B94" s="42" t="s">
        <v>29</v>
      </c>
      <c r="C94" s="43">
        <v>23</v>
      </c>
      <c r="D94" s="27">
        <f t="shared" si="0"/>
        <v>0.14285714285714285</v>
      </c>
    </row>
    <row r="95" spans="2:4" x14ac:dyDescent="0.15">
      <c r="B95" s="44" t="s">
        <v>30</v>
      </c>
      <c r="C95" s="45">
        <f>SUM(C86:C94)</f>
        <v>161</v>
      </c>
      <c r="D95" s="46">
        <f>SUM(D86:D94)</f>
        <v>0.99999999999999978</v>
      </c>
    </row>
    <row r="106" spans="2:10" x14ac:dyDescent="0.15">
      <c r="B106" s="77" t="s">
        <v>31</v>
      </c>
      <c r="C106" s="77"/>
      <c r="D106" s="77"/>
      <c r="E106" s="78"/>
      <c r="F106" s="78"/>
      <c r="G106" s="78"/>
      <c r="H106" s="78"/>
      <c r="I106" s="78"/>
      <c r="J106" s="78"/>
    </row>
    <row r="108" spans="2:10" x14ac:dyDescent="0.15">
      <c r="B108" s="36"/>
      <c r="C108" s="37" t="s">
        <v>3</v>
      </c>
      <c r="D108" s="19" t="s">
        <v>4</v>
      </c>
    </row>
    <row r="109" spans="2:10" x14ac:dyDescent="0.15">
      <c r="B109" s="38" t="s">
        <v>32</v>
      </c>
      <c r="C109" s="47">
        <v>100</v>
      </c>
      <c r="D109" s="22">
        <f>C109/$C$116</f>
        <v>0.51546391752577314</v>
      </c>
    </row>
    <row r="110" spans="2:10" x14ac:dyDescent="0.15">
      <c r="B110" s="40" t="s">
        <v>33</v>
      </c>
      <c r="C110" s="48">
        <v>26</v>
      </c>
      <c r="D110" s="49">
        <f t="shared" ref="D110:D116" si="1">C110/$C$116</f>
        <v>0.13402061855670103</v>
      </c>
    </row>
    <row r="111" spans="2:10" x14ac:dyDescent="0.15">
      <c r="B111" s="40" t="s">
        <v>34</v>
      </c>
      <c r="C111" s="48">
        <v>14</v>
      </c>
      <c r="D111" s="49">
        <f t="shared" si="1"/>
        <v>7.2164948453608241E-2</v>
      </c>
    </row>
    <row r="112" spans="2:10" x14ac:dyDescent="0.15">
      <c r="B112" s="40" t="s">
        <v>35</v>
      </c>
      <c r="C112" s="48">
        <v>22</v>
      </c>
      <c r="D112" s="49">
        <f t="shared" si="1"/>
        <v>0.1134020618556701</v>
      </c>
    </row>
    <row r="113" spans="1:4" x14ac:dyDescent="0.15">
      <c r="B113" s="40" t="s">
        <v>36</v>
      </c>
      <c r="C113" s="48">
        <v>0</v>
      </c>
      <c r="D113" s="49">
        <f t="shared" si="1"/>
        <v>0</v>
      </c>
    </row>
    <row r="114" spans="1:4" x14ac:dyDescent="0.15">
      <c r="B114" s="40" t="s">
        <v>37</v>
      </c>
      <c r="C114" s="48">
        <v>10</v>
      </c>
      <c r="D114" s="49">
        <f t="shared" si="1"/>
        <v>5.1546391752577317E-2</v>
      </c>
    </row>
    <row r="115" spans="1:4" x14ac:dyDescent="0.15">
      <c r="B115" s="42" t="s">
        <v>38</v>
      </c>
      <c r="C115" s="50">
        <v>22</v>
      </c>
      <c r="D115" s="27">
        <f t="shared" si="1"/>
        <v>0.1134020618556701</v>
      </c>
    </row>
    <row r="116" spans="1:4" x14ac:dyDescent="0.15">
      <c r="B116" s="44" t="s">
        <v>30</v>
      </c>
      <c r="C116" s="45">
        <f>SUM(C109:C115)</f>
        <v>194</v>
      </c>
      <c r="D116" s="34">
        <f t="shared" si="1"/>
        <v>1</v>
      </c>
    </row>
    <row r="127" spans="1:4" x14ac:dyDescent="0.15">
      <c r="A127" s="1" t="s">
        <v>39</v>
      </c>
    </row>
    <row r="128" spans="1:4" x14ac:dyDescent="0.15">
      <c r="B128" s="1" t="s">
        <v>40</v>
      </c>
    </row>
    <row r="130" spans="2:4" x14ac:dyDescent="0.15">
      <c r="B130" s="51"/>
      <c r="C130" s="37" t="s">
        <v>3</v>
      </c>
      <c r="D130" s="19" t="s">
        <v>4</v>
      </c>
    </row>
    <row r="131" spans="2:4" x14ac:dyDescent="0.15">
      <c r="B131" s="52" t="s">
        <v>41</v>
      </c>
      <c r="C131" s="53">
        <v>102</v>
      </c>
      <c r="D131" s="54">
        <f>C131/175</f>
        <v>0.58285714285714285</v>
      </c>
    </row>
    <row r="132" spans="2:4" x14ac:dyDescent="0.15">
      <c r="B132" s="55" t="s">
        <v>42</v>
      </c>
      <c r="C132" s="41">
        <v>30</v>
      </c>
      <c r="D132" s="49">
        <f>C132/175</f>
        <v>0.17142857142857143</v>
      </c>
    </row>
    <row r="133" spans="2:4" x14ac:dyDescent="0.15">
      <c r="B133" s="55" t="s">
        <v>43</v>
      </c>
      <c r="C133" s="41">
        <v>16</v>
      </c>
      <c r="D133" s="49">
        <f>C133/175</f>
        <v>9.1428571428571428E-2</v>
      </c>
    </row>
    <row r="134" spans="2:4" x14ac:dyDescent="0.15">
      <c r="B134" s="55" t="s">
        <v>44</v>
      </c>
      <c r="C134" s="41">
        <v>14</v>
      </c>
      <c r="D134" s="49">
        <f>C134/175</f>
        <v>0.08</v>
      </c>
    </row>
    <row r="135" spans="2:4" x14ac:dyDescent="0.15">
      <c r="B135" s="56" t="s">
        <v>45</v>
      </c>
      <c r="C135" s="43">
        <v>57</v>
      </c>
      <c r="D135" s="27">
        <f>C135/175</f>
        <v>0.32571428571428573</v>
      </c>
    </row>
    <row r="136" spans="2:4" x14ac:dyDescent="0.15">
      <c r="B136" s="57" t="s">
        <v>30</v>
      </c>
      <c r="C136" s="58">
        <v>221</v>
      </c>
      <c r="D136" s="59">
        <v>1</v>
      </c>
    </row>
    <row r="147" spans="2:4" x14ac:dyDescent="0.15">
      <c r="B147" s="1" t="s">
        <v>46</v>
      </c>
    </row>
    <row r="149" spans="2:4" x14ac:dyDescent="0.15">
      <c r="B149" s="60" t="s">
        <v>47</v>
      </c>
      <c r="C149" s="37" t="s">
        <v>3</v>
      </c>
      <c r="D149" s="19" t="s">
        <v>4</v>
      </c>
    </row>
    <row r="150" spans="2:4" x14ac:dyDescent="0.15">
      <c r="B150" s="61" t="s">
        <v>48</v>
      </c>
      <c r="C150" s="39">
        <v>9</v>
      </c>
      <c r="D150" s="62">
        <f t="shared" ref="D150:D159" si="2">C150/40</f>
        <v>0.22500000000000001</v>
      </c>
    </row>
    <row r="151" spans="2:4" x14ac:dyDescent="0.15">
      <c r="B151" s="55" t="s">
        <v>49</v>
      </c>
      <c r="C151" s="41">
        <v>2</v>
      </c>
      <c r="D151" s="63">
        <f t="shared" si="2"/>
        <v>0.05</v>
      </c>
    </row>
    <row r="152" spans="2:4" x14ac:dyDescent="0.15">
      <c r="B152" s="55" t="s">
        <v>50</v>
      </c>
      <c r="C152" s="41">
        <v>3</v>
      </c>
      <c r="D152" s="63">
        <f t="shared" si="2"/>
        <v>7.4999999999999997E-2</v>
      </c>
    </row>
    <row r="153" spans="2:4" x14ac:dyDescent="0.15">
      <c r="B153" s="55" t="s">
        <v>51</v>
      </c>
      <c r="C153" s="41">
        <v>2</v>
      </c>
      <c r="D153" s="63">
        <f t="shared" si="2"/>
        <v>0.05</v>
      </c>
    </row>
    <row r="154" spans="2:4" x14ac:dyDescent="0.15">
      <c r="B154" s="55" t="s">
        <v>52</v>
      </c>
      <c r="C154" s="41">
        <v>2</v>
      </c>
      <c r="D154" s="63">
        <f t="shared" si="2"/>
        <v>0.05</v>
      </c>
    </row>
    <row r="155" spans="2:4" x14ac:dyDescent="0.15">
      <c r="B155" s="55" t="s">
        <v>53</v>
      </c>
      <c r="C155" s="41">
        <v>1</v>
      </c>
      <c r="D155" s="63">
        <f t="shared" si="2"/>
        <v>2.5000000000000001E-2</v>
      </c>
    </row>
    <row r="156" spans="2:4" x14ac:dyDescent="0.15">
      <c r="B156" s="55" t="s">
        <v>54</v>
      </c>
      <c r="C156" s="41">
        <v>1</v>
      </c>
      <c r="D156" s="63">
        <f t="shared" si="2"/>
        <v>2.5000000000000001E-2</v>
      </c>
    </row>
    <row r="157" spans="2:4" x14ac:dyDescent="0.15">
      <c r="B157" s="55" t="s">
        <v>55</v>
      </c>
      <c r="C157" s="41">
        <v>1</v>
      </c>
      <c r="D157" s="63">
        <f t="shared" si="2"/>
        <v>2.5000000000000001E-2</v>
      </c>
    </row>
    <row r="158" spans="2:4" x14ac:dyDescent="0.15">
      <c r="B158" s="56" t="s">
        <v>56</v>
      </c>
      <c r="C158" s="43">
        <v>0</v>
      </c>
      <c r="D158" s="64">
        <f t="shared" si="2"/>
        <v>0</v>
      </c>
    </row>
    <row r="159" spans="2:4" x14ac:dyDescent="0.15">
      <c r="B159" s="65" t="s">
        <v>30</v>
      </c>
      <c r="C159" s="45">
        <v>40</v>
      </c>
      <c r="D159" s="66">
        <f t="shared" si="2"/>
        <v>1</v>
      </c>
    </row>
    <row r="168" spans="2:4" x14ac:dyDescent="0.15">
      <c r="B168" s="4" t="s">
        <v>57</v>
      </c>
    </row>
    <row r="170" spans="2:4" x14ac:dyDescent="0.15">
      <c r="B170" s="60" t="s">
        <v>58</v>
      </c>
      <c r="C170" s="37" t="s">
        <v>3</v>
      </c>
      <c r="D170" s="19" t="s">
        <v>4</v>
      </c>
    </row>
    <row r="171" spans="2:4" x14ac:dyDescent="0.15">
      <c r="B171" s="67" t="s">
        <v>59</v>
      </c>
      <c r="C171" s="53">
        <v>1</v>
      </c>
      <c r="D171" s="68">
        <f>C171/C194</f>
        <v>5.0505050505050509E-3</v>
      </c>
    </row>
    <row r="172" spans="2:4" x14ac:dyDescent="0.15">
      <c r="B172" s="69" t="s">
        <v>60</v>
      </c>
      <c r="C172" s="41">
        <v>1</v>
      </c>
      <c r="D172" s="70">
        <f>C172/$C$194</f>
        <v>5.0505050505050509E-3</v>
      </c>
    </row>
    <row r="173" spans="2:4" x14ac:dyDescent="0.15">
      <c r="B173" s="69" t="s">
        <v>61</v>
      </c>
      <c r="C173" s="41">
        <v>2</v>
      </c>
      <c r="D173" s="70">
        <f t="shared" ref="D173:D193" si="3">C173/$C$194</f>
        <v>1.0101010101010102E-2</v>
      </c>
    </row>
    <row r="174" spans="2:4" x14ac:dyDescent="0.15">
      <c r="B174" s="69" t="s">
        <v>62</v>
      </c>
      <c r="C174" s="41">
        <v>1</v>
      </c>
      <c r="D174" s="70">
        <f t="shared" si="3"/>
        <v>5.0505050505050509E-3</v>
      </c>
    </row>
    <row r="175" spans="2:4" x14ac:dyDescent="0.15">
      <c r="B175" s="69" t="s">
        <v>63</v>
      </c>
      <c r="C175" s="41">
        <v>1</v>
      </c>
      <c r="D175" s="70">
        <f t="shared" si="3"/>
        <v>5.0505050505050509E-3</v>
      </c>
    </row>
    <row r="176" spans="2:4" x14ac:dyDescent="0.15">
      <c r="B176" s="69" t="s">
        <v>64</v>
      </c>
      <c r="C176" s="41">
        <v>1</v>
      </c>
      <c r="D176" s="70">
        <f t="shared" si="3"/>
        <v>5.0505050505050509E-3</v>
      </c>
    </row>
    <row r="177" spans="2:4" x14ac:dyDescent="0.15">
      <c r="B177" s="69" t="s">
        <v>65</v>
      </c>
      <c r="C177" s="41">
        <v>1</v>
      </c>
      <c r="D177" s="70">
        <f t="shared" si="3"/>
        <v>5.0505050505050509E-3</v>
      </c>
    </row>
    <row r="178" spans="2:4" x14ac:dyDescent="0.15">
      <c r="B178" s="69" t="s">
        <v>66</v>
      </c>
      <c r="C178" s="41">
        <v>2</v>
      </c>
      <c r="D178" s="70">
        <f t="shared" si="3"/>
        <v>1.0101010101010102E-2</v>
      </c>
    </row>
    <row r="179" spans="2:4" x14ac:dyDescent="0.15">
      <c r="B179" s="69" t="s">
        <v>67</v>
      </c>
      <c r="C179" s="41">
        <v>23</v>
      </c>
      <c r="D179" s="70">
        <f t="shared" si="3"/>
        <v>0.11616161616161616</v>
      </c>
    </row>
    <row r="180" spans="2:4" x14ac:dyDescent="0.15">
      <c r="B180" s="69" t="s">
        <v>68</v>
      </c>
      <c r="C180" s="41">
        <v>42</v>
      </c>
      <c r="D180" s="70">
        <f t="shared" si="3"/>
        <v>0.21212121212121213</v>
      </c>
    </row>
    <row r="181" spans="2:4" x14ac:dyDescent="0.15">
      <c r="B181" s="69" t="s">
        <v>69</v>
      </c>
      <c r="C181" s="41">
        <v>3</v>
      </c>
      <c r="D181" s="70">
        <f t="shared" si="3"/>
        <v>1.5151515151515152E-2</v>
      </c>
    </row>
    <row r="182" spans="2:4" x14ac:dyDescent="0.15">
      <c r="B182" s="69" t="s">
        <v>70</v>
      </c>
      <c r="C182" s="41">
        <v>5</v>
      </c>
      <c r="D182" s="70">
        <f t="shared" si="3"/>
        <v>2.5252525252525252E-2</v>
      </c>
    </row>
    <row r="183" spans="2:4" x14ac:dyDescent="0.15">
      <c r="B183" s="69" t="s">
        <v>71</v>
      </c>
      <c r="C183" s="41">
        <v>4</v>
      </c>
      <c r="D183" s="70">
        <f t="shared" si="3"/>
        <v>2.0202020202020204E-2</v>
      </c>
    </row>
    <row r="184" spans="2:4" x14ac:dyDescent="0.15">
      <c r="B184" s="69" t="s">
        <v>72</v>
      </c>
      <c r="C184" s="41">
        <v>6</v>
      </c>
      <c r="D184" s="70">
        <f t="shared" si="3"/>
        <v>3.0303030303030304E-2</v>
      </c>
    </row>
    <row r="185" spans="2:4" x14ac:dyDescent="0.15">
      <c r="B185" s="69" t="s">
        <v>73</v>
      </c>
      <c r="C185" s="41">
        <v>4</v>
      </c>
      <c r="D185" s="70">
        <f t="shared" si="3"/>
        <v>2.0202020202020204E-2</v>
      </c>
    </row>
    <row r="186" spans="2:4" x14ac:dyDescent="0.15">
      <c r="B186" s="69" t="s">
        <v>74</v>
      </c>
      <c r="C186" s="41">
        <v>9</v>
      </c>
      <c r="D186" s="70">
        <f t="shared" si="3"/>
        <v>4.5454545454545456E-2</v>
      </c>
    </row>
    <row r="187" spans="2:4" x14ac:dyDescent="0.15">
      <c r="B187" s="69" t="s">
        <v>75</v>
      </c>
      <c r="C187" s="41">
        <v>26</v>
      </c>
      <c r="D187" s="70">
        <f t="shared" si="3"/>
        <v>0.13131313131313133</v>
      </c>
    </row>
    <row r="188" spans="2:4" x14ac:dyDescent="0.15">
      <c r="B188" s="69" t="s">
        <v>76</v>
      </c>
      <c r="C188" s="41">
        <v>58</v>
      </c>
      <c r="D188" s="70">
        <f t="shared" si="3"/>
        <v>0.29292929292929293</v>
      </c>
    </row>
    <row r="189" spans="2:4" x14ac:dyDescent="0.15">
      <c r="B189" s="69" t="s">
        <v>77</v>
      </c>
      <c r="C189" s="41">
        <v>2</v>
      </c>
      <c r="D189" s="70">
        <f t="shared" si="3"/>
        <v>1.0101010101010102E-2</v>
      </c>
    </row>
    <row r="190" spans="2:4" x14ac:dyDescent="0.15">
      <c r="B190" s="71" t="s">
        <v>78</v>
      </c>
      <c r="C190" s="41">
        <v>2</v>
      </c>
      <c r="D190" s="70">
        <f t="shared" si="3"/>
        <v>1.0101010101010102E-2</v>
      </c>
    </row>
    <row r="191" spans="2:4" x14ac:dyDescent="0.15">
      <c r="B191" s="71" t="s">
        <v>79</v>
      </c>
      <c r="C191" s="41">
        <v>1</v>
      </c>
      <c r="D191" s="70">
        <f t="shared" si="3"/>
        <v>5.0505050505050509E-3</v>
      </c>
    </row>
    <row r="192" spans="2:4" x14ac:dyDescent="0.15">
      <c r="B192" s="71" t="s">
        <v>80</v>
      </c>
      <c r="C192" s="41">
        <v>2</v>
      </c>
      <c r="D192" s="70">
        <f t="shared" si="3"/>
        <v>1.0101010101010102E-2</v>
      </c>
    </row>
    <row r="193" spans="2:4" x14ac:dyDescent="0.15">
      <c r="B193" s="72" t="s">
        <v>81</v>
      </c>
      <c r="C193" s="43">
        <v>1</v>
      </c>
      <c r="D193" s="73">
        <f t="shared" si="3"/>
        <v>5.0505050505050509E-3</v>
      </c>
    </row>
    <row r="194" spans="2:4" x14ac:dyDescent="0.15">
      <c r="B194" s="65" t="s">
        <v>30</v>
      </c>
      <c r="C194" s="45">
        <f>SUM(C171:C193)</f>
        <v>198</v>
      </c>
      <c r="D194" s="46">
        <f>SUM(D171:D193)</f>
        <v>1</v>
      </c>
    </row>
    <row r="195" spans="2:4" x14ac:dyDescent="0.15">
      <c r="D195" s="74"/>
    </row>
    <row r="196" spans="2:4" x14ac:dyDescent="0.15">
      <c r="D196" s="74"/>
    </row>
    <row r="197" spans="2:4" x14ac:dyDescent="0.15">
      <c r="D197" s="74"/>
    </row>
    <row r="198" spans="2:4" x14ac:dyDescent="0.15">
      <c r="D198" s="74"/>
    </row>
    <row r="199" spans="2:4" x14ac:dyDescent="0.15">
      <c r="D199" s="74"/>
    </row>
    <row r="200" spans="2:4" x14ac:dyDescent="0.15">
      <c r="D200" s="74"/>
    </row>
    <row r="201" spans="2:4" x14ac:dyDescent="0.15">
      <c r="D201" s="74"/>
    </row>
    <row r="202" spans="2:4" x14ac:dyDescent="0.15">
      <c r="D202" s="74"/>
    </row>
    <row r="203" spans="2:4" x14ac:dyDescent="0.15">
      <c r="D203" s="74"/>
    </row>
    <row r="204" spans="2:4" x14ac:dyDescent="0.15">
      <c r="D204" s="74"/>
    </row>
    <row r="205" spans="2:4" x14ac:dyDescent="0.15">
      <c r="D205" s="74"/>
    </row>
    <row r="206" spans="2:4" x14ac:dyDescent="0.15">
      <c r="D206" s="74"/>
    </row>
    <row r="207" spans="2:4" x14ac:dyDescent="0.15">
      <c r="D207" s="74"/>
    </row>
    <row r="208" spans="2:4" x14ac:dyDescent="0.15">
      <c r="B208" s="1" t="s">
        <v>82</v>
      </c>
      <c r="D208" s="74"/>
    </row>
    <row r="209" spans="2:4" x14ac:dyDescent="0.15">
      <c r="D209" s="74"/>
    </row>
    <row r="210" spans="2:4" x14ac:dyDescent="0.15">
      <c r="B210" s="60"/>
      <c r="C210" s="37" t="s">
        <v>3</v>
      </c>
      <c r="D210" s="19" t="s">
        <v>4</v>
      </c>
    </row>
    <row r="211" spans="2:4" x14ac:dyDescent="0.15">
      <c r="B211" s="61" t="s">
        <v>83</v>
      </c>
      <c r="C211" s="39">
        <v>1</v>
      </c>
      <c r="D211" s="75">
        <f>C211/$C$222</f>
        <v>4.608294930875576E-3</v>
      </c>
    </row>
    <row r="212" spans="2:4" x14ac:dyDescent="0.15">
      <c r="B212" s="55" t="s">
        <v>84</v>
      </c>
      <c r="C212" s="41">
        <v>64</v>
      </c>
      <c r="D212" s="75">
        <f t="shared" ref="D212:D221" si="4">C212/$C$222</f>
        <v>0.29493087557603687</v>
      </c>
    </row>
    <row r="213" spans="2:4" x14ac:dyDescent="0.15">
      <c r="B213" s="55" t="s">
        <v>85</v>
      </c>
      <c r="C213" s="41">
        <v>11</v>
      </c>
      <c r="D213" s="75">
        <f t="shared" si="4"/>
        <v>5.0691244239631339E-2</v>
      </c>
    </row>
    <row r="214" spans="2:4" x14ac:dyDescent="0.15">
      <c r="B214" s="55" t="s">
        <v>86</v>
      </c>
      <c r="C214" s="41">
        <v>2</v>
      </c>
      <c r="D214" s="75">
        <f t="shared" si="4"/>
        <v>9.2165898617511521E-3</v>
      </c>
    </row>
    <row r="215" spans="2:4" x14ac:dyDescent="0.15">
      <c r="B215" s="55" t="s">
        <v>87</v>
      </c>
      <c r="C215" s="41">
        <v>19</v>
      </c>
      <c r="D215" s="75">
        <f t="shared" si="4"/>
        <v>8.755760368663594E-2</v>
      </c>
    </row>
    <row r="216" spans="2:4" x14ac:dyDescent="0.15">
      <c r="B216" s="55" t="s">
        <v>88</v>
      </c>
      <c r="C216" s="41">
        <v>12</v>
      </c>
      <c r="D216" s="75">
        <f t="shared" si="4"/>
        <v>5.5299539170506916E-2</v>
      </c>
    </row>
    <row r="217" spans="2:4" x14ac:dyDescent="0.15">
      <c r="B217" s="55" t="s">
        <v>89</v>
      </c>
      <c r="C217" s="41">
        <v>17</v>
      </c>
      <c r="D217" s="75">
        <f t="shared" si="4"/>
        <v>7.8341013824884786E-2</v>
      </c>
    </row>
    <row r="218" spans="2:4" x14ac:dyDescent="0.15">
      <c r="B218" s="55" t="s">
        <v>90</v>
      </c>
      <c r="C218" s="41">
        <v>32</v>
      </c>
      <c r="D218" s="75">
        <f t="shared" si="4"/>
        <v>0.14746543778801843</v>
      </c>
    </row>
    <row r="219" spans="2:4" x14ac:dyDescent="0.15">
      <c r="B219" s="55" t="s">
        <v>91</v>
      </c>
      <c r="C219" s="41">
        <v>33</v>
      </c>
      <c r="D219" s="75">
        <f t="shared" si="4"/>
        <v>0.15207373271889402</v>
      </c>
    </row>
    <row r="220" spans="2:4" x14ac:dyDescent="0.15">
      <c r="B220" s="55" t="s">
        <v>92</v>
      </c>
      <c r="C220" s="41">
        <v>20</v>
      </c>
      <c r="D220" s="75">
        <f t="shared" si="4"/>
        <v>9.2165898617511524E-2</v>
      </c>
    </row>
    <row r="221" spans="2:4" x14ac:dyDescent="0.15">
      <c r="B221" s="56" t="s">
        <v>93</v>
      </c>
      <c r="C221" s="43">
        <v>6</v>
      </c>
      <c r="D221" s="73">
        <f t="shared" si="4"/>
        <v>2.7649769585253458E-2</v>
      </c>
    </row>
    <row r="222" spans="2:4" x14ac:dyDescent="0.15">
      <c r="B222" s="65" t="s">
        <v>9</v>
      </c>
      <c r="C222" s="45">
        <f>SUM(C211:C221)</f>
        <v>217</v>
      </c>
      <c r="D222" s="34">
        <f>SUM(D211:D221)</f>
        <v>1.0000000000000002</v>
      </c>
    </row>
    <row r="229" spans="2:4" x14ac:dyDescent="0.15">
      <c r="B229" s="1" t="s">
        <v>94</v>
      </c>
    </row>
    <row r="231" spans="2:4" x14ac:dyDescent="0.15">
      <c r="B231" s="60"/>
      <c r="C231" s="37" t="s">
        <v>3</v>
      </c>
      <c r="D231" s="19" t="s">
        <v>4</v>
      </c>
    </row>
    <row r="232" spans="2:4" x14ac:dyDescent="0.15">
      <c r="B232" s="61" t="s">
        <v>95</v>
      </c>
      <c r="C232" s="39">
        <v>82</v>
      </c>
      <c r="D232" s="75">
        <f>C232/$C$234</f>
        <v>0.37962962962962965</v>
      </c>
    </row>
    <row r="233" spans="2:4" x14ac:dyDescent="0.15">
      <c r="B233" s="56" t="s">
        <v>96</v>
      </c>
      <c r="C233" s="43">
        <v>134</v>
      </c>
      <c r="D233" s="73">
        <f>C233/$C$234</f>
        <v>0.62037037037037035</v>
      </c>
    </row>
    <row r="234" spans="2:4" x14ac:dyDescent="0.15">
      <c r="B234" s="65" t="s">
        <v>9</v>
      </c>
      <c r="C234" s="45">
        <f>SUM(C232:C233)</f>
        <v>216</v>
      </c>
      <c r="D234" s="34">
        <f>SUM(D232:D233)</f>
        <v>1</v>
      </c>
    </row>
    <row r="239" spans="2:4" x14ac:dyDescent="0.15">
      <c r="B239" s="1" t="s">
        <v>97</v>
      </c>
    </row>
    <row r="241" spans="2:4" x14ac:dyDescent="0.15">
      <c r="B241" s="60"/>
      <c r="C241" s="37" t="s">
        <v>3</v>
      </c>
      <c r="D241" s="19" t="s">
        <v>4</v>
      </c>
    </row>
    <row r="242" spans="2:4" x14ac:dyDescent="0.15">
      <c r="B242" s="61" t="s">
        <v>98</v>
      </c>
      <c r="C242" s="39">
        <v>0</v>
      </c>
      <c r="D242" s="75">
        <f t="shared" ref="D242:D250" si="5">C242/176</f>
        <v>0</v>
      </c>
    </row>
    <row r="243" spans="2:4" x14ac:dyDescent="0.15">
      <c r="B243" s="55" t="s">
        <v>99</v>
      </c>
      <c r="C243" s="41">
        <v>5</v>
      </c>
      <c r="D243" s="70">
        <f t="shared" si="5"/>
        <v>2.8409090909090908E-2</v>
      </c>
    </row>
    <row r="244" spans="2:4" x14ac:dyDescent="0.15">
      <c r="B244" s="55" t="s">
        <v>100</v>
      </c>
      <c r="C244" s="41">
        <v>1</v>
      </c>
      <c r="D244" s="70">
        <f t="shared" si="5"/>
        <v>5.681818181818182E-3</v>
      </c>
    </row>
    <row r="245" spans="2:4" x14ac:dyDescent="0.15">
      <c r="B245" s="55" t="s">
        <v>101</v>
      </c>
      <c r="C245" s="41">
        <v>1</v>
      </c>
      <c r="D245" s="70">
        <f t="shared" si="5"/>
        <v>5.681818181818182E-3</v>
      </c>
    </row>
    <row r="246" spans="2:4" x14ac:dyDescent="0.15">
      <c r="B246" s="55" t="s">
        <v>102</v>
      </c>
      <c r="C246" s="41">
        <v>6</v>
      </c>
      <c r="D246" s="70">
        <f t="shared" si="5"/>
        <v>3.4090909090909088E-2</v>
      </c>
    </row>
    <row r="247" spans="2:4" x14ac:dyDescent="0.15">
      <c r="B247" s="55" t="s">
        <v>103</v>
      </c>
      <c r="C247" s="41">
        <v>18</v>
      </c>
      <c r="D247" s="70">
        <f t="shared" si="5"/>
        <v>0.10227272727272728</v>
      </c>
    </row>
    <row r="248" spans="2:4" x14ac:dyDescent="0.15">
      <c r="B248" s="55" t="s">
        <v>104</v>
      </c>
      <c r="C248" s="41">
        <v>25</v>
      </c>
      <c r="D248" s="70">
        <f t="shared" si="5"/>
        <v>0.14204545454545456</v>
      </c>
    </row>
    <row r="249" spans="2:4" x14ac:dyDescent="0.15">
      <c r="B249" s="55" t="s">
        <v>105</v>
      </c>
      <c r="C249" s="41">
        <v>45</v>
      </c>
      <c r="D249" s="70">
        <f t="shared" si="5"/>
        <v>0.25568181818181818</v>
      </c>
    </row>
    <row r="250" spans="2:4" x14ac:dyDescent="0.15">
      <c r="B250" s="56" t="s">
        <v>106</v>
      </c>
      <c r="C250" s="43">
        <v>75</v>
      </c>
      <c r="D250" s="73">
        <f t="shared" si="5"/>
        <v>0.42613636363636365</v>
      </c>
    </row>
    <row r="251" spans="2:4" x14ac:dyDescent="0.15">
      <c r="B251" s="65" t="s">
        <v>9</v>
      </c>
      <c r="C251" s="45">
        <f>SUM(C242:C250)</f>
        <v>176</v>
      </c>
      <c r="D251" s="34">
        <f>SUM(D242:D250)</f>
        <v>1</v>
      </c>
    </row>
    <row r="252" spans="2:4" x14ac:dyDescent="0.15">
      <c r="C252" s="3"/>
    </row>
    <row r="255" spans="2:4" x14ac:dyDescent="0.15">
      <c r="B255" s="1" t="s">
        <v>107</v>
      </c>
    </row>
    <row r="257" spans="2:4" x14ac:dyDescent="0.15">
      <c r="B257" s="60"/>
      <c r="C257" s="37" t="s">
        <v>3</v>
      </c>
      <c r="D257" s="19" t="s">
        <v>4</v>
      </c>
    </row>
    <row r="258" spans="2:4" x14ac:dyDescent="0.15">
      <c r="B258" s="61" t="s">
        <v>108</v>
      </c>
      <c r="C258" s="39">
        <v>4</v>
      </c>
      <c r="D258" s="75">
        <f t="shared" ref="D258:D267" si="6">C258/261</f>
        <v>1.532567049808429E-2</v>
      </c>
    </row>
    <row r="259" spans="2:4" x14ac:dyDescent="0.15">
      <c r="B259" s="55" t="s">
        <v>109</v>
      </c>
      <c r="C259" s="41">
        <v>4</v>
      </c>
      <c r="D259" s="70">
        <f t="shared" si="6"/>
        <v>1.532567049808429E-2</v>
      </c>
    </row>
    <row r="260" spans="2:4" x14ac:dyDescent="0.15">
      <c r="B260" s="55" t="s">
        <v>110</v>
      </c>
      <c r="C260" s="41">
        <v>16</v>
      </c>
      <c r="D260" s="70">
        <f t="shared" si="6"/>
        <v>6.1302681992337162E-2</v>
      </c>
    </row>
    <row r="261" spans="2:4" x14ac:dyDescent="0.15">
      <c r="B261" s="55" t="s">
        <v>111</v>
      </c>
      <c r="C261" s="41">
        <v>28</v>
      </c>
      <c r="D261" s="70">
        <f t="shared" si="6"/>
        <v>0.10727969348659004</v>
      </c>
    </row>
    <row r="262" spans="2:4" x14ac:dyDescent="0.15">
      <c r="B262" s="55" t="s">
        <v>112</v>
      </c>
      <c r="C262" s="41">
        <v>9</v>
      </c>
      <c r="D262" s="70">
        <f t="shared" si="6"/>
        <v>3.4482758620689655E-2</v>
      </c>
    </row>
    <row r="263" spans="2:4" x14ac:dyDescent="0.15">
      <c r="B263" s="55" t="s">
        <v>113</v>
      </c>
      <c r="C263" s="41">
        <v>16</v>
      </c>
      <c r="D263" s="70">
        <f t="shared" si="6"/>
        <v>6.1302681992337162E-2</v>
      </c>
    </row>
    <row r="264" spans="2:4" x14ac:dyDescent="0.15">
      <c r="B264" s="55" t="s">
        <v>99</v>
      </c>
      <c r="C264" s="41">
        <v>43</v>
      </c>
      <c r="D264" s="70">
        <f t="shared" si="6"/>
        <v>0.16475095785440613</v>
      </c>
    </row>
    <row r="265" spans="2:4" x14ac:dyDescent="0.15">
      <c r="B265" s="55" t="s">
        <v>114</v>
      </c>
      <c r="C265" s="41">
        <v>17</v>
      </c>
      <c r="D265" s="70">
        <f t="shared" si="6"/>
        <v>6.5134099616858232E-2</v>
      </c>
    </row>
    <row r="266" spans="2:4" x14ac:dyDescent="0.15">
      <c r="B266" s="55" t="s">
        <v>115</v>
      </c>
      <c r="C266" s="41">
        <v>48</v>
      </c>
      <c r="D266" s="70">
        <f t="shared" si="6"/>
        <v>0.18390804597701149</v>
      </c>
    </row>
    <row r="267" spans="2:4" x14ac:dyDescent="0.15">
      <c r="B267" s="56" t="s">
        <v>116</v>
      </c>
      <c r="C267" s="43">
        <v>76</v>
      </c>
      <c r="D267" s="73">
        <f t="shared" si="6"/>
        <v>0.29118773946360155</v>
      </c>
    </row>
    <row r="268" spans="2:4" x14ac:dyDescent="0.15">
      <c r="B268" s="65" t="s">
        <v>9</v>
      </c>
      <c r="C268" s="45">
        <f>SUM(C258:C267)</f>
        <v>261</v>
      </c>
      <c r="D268" s="34">
        <v>1</v>
      </c>
    </row>
    <row r="274" spans="2:4" x14ac:dyDescent="0.15">
      <c r="B274" s="1" t="s">
        <v>117</v>
      </c>
    </row>
    <row r="276" spans="2:4" x14ac:dyDescent="0.15">
      <c r="B276" s="60"/>
      <c r="C276" s="37" t="s">
        <v>3</v>
      </c>
      <c r="D276" s="19" t="s">
        <v>4</v>
      </c>
    </row>
    <row r="277" spans="2:4" x14ac:dyDescent="0.15">
      <c r="B277" s="61" t="s">
        <v>118</v>
      </c>
      <c r="C277" s="39">
        <v>5</v>
      </c>
      <c r="D277" s="75">
        <f t="shared" ref="D277:D282" si="7">C277/266</f>
        <v>1.8796992481203006E-2</v>
      </c>
    </row>
    <row r="278" spans="2:4" x14ac:dyDescent="0.15">
      <c r="B278" s="55" t="s">
        <v>119</v>
      </c>
      <c r="C278" s="41">
        <v>19</v>
      </c>
      <c r="D278" s="70">
        <f t="shared" si="7"/>
        <v>7.1428571428571425E-2</v>
      </c>
    </row>
    <row r="279" spans="2:4" x14ac:dyDescent="0.15">
      <c r="B279" s="55" t="s">
        <v>99</v>
      </c>
      <c r="C279" s="41">
        <v>21</v>
      </c>
      <c r="D279" s="70">
        <f t="shared" si="7"/>
        <v>7.8947368421052627E-2</v>
      </c>
    </row>
    <row r="280" spans="2:4" x14ac:dyDescent="0.15">
      <c r="B280" s="55" t="s">
        <v>120</v>
      </c>
      <c r="C280" s="41">
        <v>46</v>
      </c>
      <c r="D280" s="70">
        <f t="shared" si="7"/>
        <v>0.17293233082706766</v>
      </c>
    </row>
    <row r="281" spans="2:4" x14ac:dyDescent="0.15">
      <c r="B281" s="55" t="s">
        <v>121</v>
      </c>
      <c r="C281" s="41">
        <v>64</v>
      </c>
      <c r="D281" s="70">
        <f t="shared" si="7"/>
        <v>0.24060150375939848</v>
      </c>
    </row>
    <row r="282" spans="2:4" x14ac:dyDescent="0.15">
      <c r="B282" s="56" t="s">
        <v>122</v>
      </c>
      <c r="C282" s="43">
        <v>111</v>
      </c>
      <c r="D282" s="73">
        <f t="shared" si="7"/>
        <v>0.41729323308270677</v>
      </c>
    </row>
    <row r="283" spans="2:4" x14ac:dyDescent="0.15">
      <c r="B283" s="65" t="s">
        <v>9</v>
      </c>
      <c r="C283" s="45">
        <f>SUM(C277:C282)</f>
        <v>266</v>
      </c>
      <c r="D283" s="34">
        <v>1</v>
      </c>
    </row>
    <row r="291" spans="1:4" x14ac:dyDescent="0.15">
      <c r="A291" s="1" t="s">
        <v>123</v>
      </c>
    </row>
    <row r="293" spans="1:4" x14ac:dyDescent="0.15">
      <c r="B293" s="60"/>
      <c r="C293" s="37" t="s">
        <v>3</v>
      </c>
      <c r="D293" s="19" t="s">
        <v>4</v>
      </c>
    </row>
    <row r="294" spans="1:4" x14ac:dyDescent="0.15">
      <c r="B294" s="61" t="s">
        <v>124</v>
      </c>
      <c r="C294" s="39">
        <v>23</v>
      </c>
      <c r="D294" s="75">
        <f t="shared" ref="D294:D320" si="8">C294/948</f>
        <v>2.4261603375527425E-2</v>
      </c>
    </row>
    <row r="295" spans="1:4" x14ac:dyDescent="0.15">
      <c r="B295" s="55" t="s">
        <v>125</v>
      </c>
      <c r="C295" s="41">
        <v>29</v>
      </c>
      <c r="D295" s="70">
        <f t="shared" si="8"/>
        <v>3.059071729957806E-2</v>
      </c>
    </row>
    <row r="296" spans="1:4" x14ac:dyDescent="0.15">
      <c r="B296" s="55" t="s">
        <v>126</v>
      </c>
      <c r="C296" s="41">
        <v>17</v>
      </c>
      <c r="D296" s="70">
        <f t="shared" si="8"/>
        <v>1.7932489451476793E-2</v>
      </c>
    </row>
    <row r="297" spans="1:4" x14ac:dyDescent="0.15">
      <c r="B297" s="55" t="s">
        <v>127</v>
      </c>
      <c r="C297" s="41">
        <v>19</v>
      </c>
      <c r="D297" s="70">
        <f t="shared" si="8"/>
        <v>2.0042194092827006E-2</v>
      </c>
    </row>
    <row r="298" spans="1:4" x14ac:dyDescent="0.15">
      <c r="B298" s="55" t="s">
        <v>128</v>
      </c>
      <c r="C298" s="41">
        <v>13</v>
      </c>
      <c r="D298" s="70">
        <f t="shared" si="8"/>
        <v>1.3713080168776372E-2</v>
      </c>
    </row>
    <row r="299" spans="1:4" x14ac:dyDescent="0.15">
      <c r="B299" s="55" t="s">
        <v>129</v>
      </c>
      <c r="C299" s="41">
        <v>25</v>
      </c>
      <c r="D299" s="70">
        <f t="shared" si="8"/>
        <v>2.6371308016877638E-2</v>
      </c>
    </row>
    <row r="300" spans="1:4" x14ac:dyDescent="0.15">
      <c r="B300" s="55" t="s">
        <v>130</v>
      </c>
      <c r="C300" s="41">
        <v>19</v>
      </c>
      <c r="D300" s="70">
        <f t="shared" si="8"/>
        <v>2.0042194092827006E-2</v>
      </c>
    </row>
    <row r="301" spans="1:4" x14ac:dyDescent="0.15">
      <c r="B301" s="55" t="s">
        <v>131</v>
      </c>
      <c r="C301" s="41">
        <v>18</v>
      </c>
      <c r="D301" s="70">
        <f t="shared" si="8"/>
        <v>1.8987341772151899E-2</v>
      </c>
    </row>
    <row r="302" spans="1:4" x14ac:dyDescent="0.15">
      <c r="B302" s="55" t="s">
        <v>132</v>
      </c>
      <c r="C302" s="41">
        <v>15</v>
      </c>
      <c r="D302" s="70">
        <f t="shared" si="8"/>
        <v>1.5822784810126583E-2</v>
      </c>
    </row>
    <row r="303" spans="1:4" x14ac:dyDescent="0.15">
      <c r="B303" s="55" t="s">
        <v>133</v>
      </c>
      <c r="C303" s="41">
        <v>25</v>
      </c>
      <c r="D303" s="70">
        <f t="shared" si="8"/>
        <v>2.6371308016877638E-2</v>
      </c>
    </row>
    <row r="304" spans="1:4" x14ac:dyDescent="0.15">
      <c r="B304" s="55" t="s">
        <v>134</v>
      </c>
      <c r="C304" s="41">
        <v>16</v>
      </c>
      <c r="D304" s="70">
        <f t="shared" si="8"/>
        <v>1.6877637130801686E-2</v>
      </c>
    </row>
    <row r="305" spans="2:4" x14ac:dyDescent="0.15">
      <c r="B305" s="55" t="s">
        <v>135</v>
      </c>
      <c r="C305" s="41">
        <v>20</v>
      </c>
      <c r="D305" s="70">
        <f t="shared" si="8"/>
        <v>2.1097046413502109E-2</v>
      </c>
    </row>
    <row r="306" spans="2:4" x14ac:dyDescent="0.15">
      <c r="B306" s="55" t="s">
        <v>136</v>
      </c>
      <c r="C306" s="41">
        <v>27</v>
      </c>
      <c r="D306" s="70">
        <f t="shared" si="8"/>
        <v>2.8481012658227847E-2</v>
      </c>
    </row>
    <row r="307" spans="2:4" x14ac:dyDescent="0.15">
      <c r="B307" s="55" t="s">
        <v>137</v>
      </c>
      <c r="C307" s="41">
        <v>24</v>
      </c>
      <c r="D307" s="70">
        <f t="shared" si="8"/>
        <v>2.5316455696202531E-2</v>
      </c>
    </row>
    <row r="308" spans="2:4" x14ac:dyDescent="0.15">
      <c r="B308" s="55" t="s">
        <v>138</v>
      </c>
      <c r="C308" s="41">
        <v>27</v>
      </c>
      <c r="D308" s="70">
        <f t="shared" si="8"/>
        <v>2.8481012658227847E-2</v>
      </c>
    </row>
    <row r="309" spans="2:4" x14ac:dyDescent="0.15">
      <c r="B309" s="55" t="s">
        <v>139</v>
      </c>
      <c r="C309" s="41">
        <v>29</v>
      </c>
      <c r="D309" s="70">
        <f t="shared" si="8"/>
        <v>3.059071729957806E-2</v>
      </c>
    </row>
    <row r="310" spans="2:4" x14ac:dyDescent="0.15">
      <c r="B310" s="55" t="s">
        <v>140</v>
      </c>
      <c r="C310" s="41">
        <v>22</v>
      </c>
      <c r="D310" s="70">
        <f t="shared" si="8"/>
        <v>2.3206751054852322E-2</v>
      </c>
    </row>
    <row r="311" spans="2:4" x14ac:dyDescent="0.15">
      <c r="B311" s="55" t="s">
        <v>141</v>
      </c>
      <c r="C311" s="41">
        <v>26</v>
      </c>
      <c r="D311" s="70">
        <f t="shared" si="8"/>
        <v>2.7426160337552744E-2</v>
      </c>
    </row>
    <row r="312" spans="2:4" x14ac:dyDescent="0.15">
      <c r="B312" s="55" t="s">
        <v>142</v>
      </c>
      <c r="C312" s="41">
        <v>42</v>
      </c>
      <c r="D312" s="70">
        <f t="shared" si="8"/>
        <v>4.4303797468354431E-2</v>
      </c>
    </row>
    <row r="313" spans="2:4" x14ac:dyDescent="0.15">
      <c r="B313" s="55" t="s">
        <v>143</v>
      </c>
      <c r="C313" s="41">
        <v>50</v>
      </c>
      <c r="D313" s="70">
        <f t="shared" si="8"/>
        <v>5.2742616033755275E-2</v>
      </c>
    </row>
    <row r="314" spans="2:4" x14ac:dyDescent="0.15">
      <c r="B314" s="55" t="s">
        <v>144</v>
      </c>
      <c r="C314" s="41">
        <v>25</v>
      </c>
      <c r="D314" s="70">
        <f t="shared" si="8"/>
        <v>2.6371308016877638E-2</v>
      </c>
    </row>
    <row r="315" spans="2:4" x14ac:dyDescent="0.15">
      <c r="B315" s="55" t="s">
        <v>145</v>
      </c>
      <c r="C315" s="41">
        <v>56</v>
      </c>
      <c r="D315" s="70">
        <f t="shared" si="8"/>
        <v>5.9071729957805907E-2</v>
      </c>
    </row>
    <row r="316" spans="2:4" x14ac:dyDescent="0.15">
      <c r="B316" s="55" t="s">
        <v>146</v>
      </c>
      <c r="C316" s="41">
        <v>60</v>
      </c>
      <c r="D316" s="70">
        <f t="shared" si="8"/>
        <v>6.3291139240506333E-2</v>
      </c>
    </row>
    <row r="317" spans="2:4" x14ac:dyDescent="0.15">
      <c r="B317" s="55" t="s">
        <v>147</v>
      </c>
      <c r="C317" s="41">
        <v>62</v>
      </c>
      <c r="D317" s="70">
        <f t="shared" si="8"/>
        <v>6.5400843881856546E-2</v>
      </c>
    </row>
    <row r="318" spans="2:4" x14ac:dyDescent="0.15">
      <c r="B318" s="55" t="s">
        <v>148</v>
      </c>
      <c r="C318" s="41">
        <v>62</v>
      </c>
      <c r="D318" s="70">
        <f t="shared" si="8"/>
        <v>6.5400843881856546E-2</v>
      </c>
    </row>
    <row r="319" spans="2:4" x14ac:dyDescent="0.15">
      <c r="B319" s="55" t="s">
        <v>149</v>
      </c>
      <c r="C319" s="41">
        <v>82</v>
      </c>
      <c r="D319" s="70">
        <f t="shared" si="8"/>
        <v>8.6497890295358648E-2</v>
      </c>
    </row>
    <row r="320" spans="2:4" x14ac:dyDescent="0.15">
      <c r="B320" s="56" t="s">
        <v>150</v>
      </c>
      <c r="C320" s="43">
        <v>115</v>
      </c>
      <c r="D320" s="73">
        <f t="shared" si="8"/>
        <v>0.12130801687763713</v>
      </c>
    </row>
    <row r="321" spans="2:4" x14ac:dyDescent="0.15">
      <c r="B321" s="65" t="s">
        <v>30</v>
      </c>
      <c r="C321" s="45">
        <f>SUM(C294:C320)</f>
        <v>948</v>
      </c>
      <c r="D321" s="34">
        <f>SUM(D294:D320)</f>
        <v>1</v>
      </c>
    </row>
    <row r="322" spans="2:4" x14ac:dyDescent="0.15">
      <c r="B322" s="76"/>
      <c r="D322" s="35"/>
    </row>
    <row r="323" spans="2:4" x14ac:dyDescent="0.15">
      <c r="B323" s="76"/>
      <c r="D323" s="35"/>
    </row>
    <row r="324" spans="2:4" x14ac:dyDescent="0.15">
      <c r="B324" s="76"/>
      <c r="D324" s="35"/>
    </row>
    <row r="325" spans="2:4" x14ac:dyDescent="0.15">
      <c r="B325" s="76"/>
      <c r="D325" s="35"/>
    </row>
    <row r="326" spans="2:4" x14ac:dyDescent="0.15">
      <c r="B326" s="76"/>
      <c r="D326" s="35"/>
    </row>
    <row r="327" spans="2:4" x14ac:dyDescent="0.15">
      <c r="B327" s="76"/>
      <c r="D327" s="35"/>
    </row>
    <row r="328" spans="2:4" x14ac:dyDescent="0.15">
      <c r="B328" s="76"/>
      <c r="D328" s="35"/>
    </row>
    <row r="329" spans="2:4" x14ac:dyDescent="0.15">
      <c r="B329" s="76"/>
      <c r="D329" s="35"/>
    </row>
    <row r="330" spans="2:4" x14ac:dyDescent="0.15">
      <c r="B330" s="76"/>
      <c r="D330" s="35"/>
    </row>
    <row r="331" spans="2:4" x14ac:dyDescent="0.15">
      <c r="B331" s="76"/>
      <c r="D331" s="35"/>
    </row>
    <row r="332" spans="2:4" x14ac:dyDescent="0.15">
      <c r="B332" s="76"/>
      <c r="D332" s="35"/>
    </row>
  </sheetData>
  <mergeCells count="1">
    <mergeCell ref="A1:L2"/>
  </mergeCells>
  <phoneticPr fontId="3"/>
  <pageMargins left="0.70866141732283461" right="0.70866141732283461" top="0.74803149606299213" bottom="0.74803149606299213" header="0.31496062992125984" footer="0.31496062992125984"/>
  <pageSetup paperSize="9" scale="82" fitToHeight="0" orientation="portrait" r:id="rId1"/>
  <headerFooter alignWithMargins="0">
    <oddFooter>&amp;C&amp;P</oddFooter>
  </headerFooter>
  <rowBreaks count="6" manualBreakCount="6">
    <brk id="64" max="11" man="1"/>
    <brk id="125" max="11" man="1"/>
    <brk id="166" max="11" man="1"/>
    <brk id="227" max="11" man="1"/>
    <brk id="289" max="11" man="1"/>
    <brk id="335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狭山池博　R3アンケート調査結果</vt:lpstr>
      <vt:lpstr>'狭山池博　R3アンケート調査結果'!Print_Area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tondabayashidoboku-g23@sbox.pref.osaka.lg.jp</dc:creator>
  <cp:lastModifiedBy>職員端末機30年度3月調達</cp:lastModifiedBy>
  <cp:lastPrinted>2023-01-31T05:46:16Z</cp:lastPrinted>
  <dcterms:created xsi:type="dcterms:W3CDTF">2023-01-31T05:41:27Z</dcterms:created>
  <dcterms:modified xsi:type="dcterms:W3CDTF">2023-02-24T09:26:25Z</dcterms:modified>
</cp:coreProperties>
</file>